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ВС" sheetId="1" r:id="rId1"/>
  </sheets>
  <definedNames>
    <definedName name="_xlnm.Print_Titles" localSheetId="0">'ВС'!$1:$4</definedName>
    <definedName name="_xlnm.Print_Area" localSheetId="0">'ВС'!$A$1:$I$112</definedName>
  </definedNames>
  <calcPr fullCalcOnLoad="1"/>
</workbook>
</file>

<file path=xl/sharedStrings.xml><?xml version="1.0" encoding="utf-8"?>
<sst xmlns="http://schemas.openxmlformats.org/spreadsheetml/2006/main" count="236" uniqueCount="216">
  <si>
    <t>2</t>
  </si>
  <si>
    <t>3</t>
  </si>
  <si>
    <t>4</t>
  </si>
  <si>
    <t>3.1</t>
  </si>
  <si>
    <t>3.2</t>
  </si>
  <si>
    <t>3.3</t>
  </si>
  <si>
    <t>3.4</t>
  </si>
  <si>
    <t>3.5</t>
  </si>
  <si>
    <t>4.1</t>
  </si>
  <si>
    <t>4.2</t>
  </si>
  <si>
    <t>5</t>
  </si>
  <si>
    <t>тыс.руб.</t>
  </si>
  <si>
    <t>10</t>
  </si>
  <si>
    <t>по результатам рассмотрения разногласий ФСТ России</t>
  </si>
  <si>
    <t>Избыток средств, полученный за отчётные периоды регулирования</t>
  </si>
  <si>
    <t>Валовая прибыль</t>
  </si>
  <si>
    <t>Прибыль на социальное развитие</t>
  </si>
  <si>
    <t>Прибыль на поощрение</t>
  </si>
  <si>
    <t>Прибыль на прочие цели</t>
  </si>
  <si>
    <t>налог на имущество</t>
  </si>
  <si>
    <t>2.4.1</t>
  </si>
  <si>
    <t>2.4.2</t>
  </si>
  <si>
    <t>2.4.3</t>
  </si>
  <si>
    <t>3.1.1</t>
  </si>
  <si>
    <t>оплата труда основных производственных рабочих</t>
  </si>
  <si>
    <t>среднемесячная оплата труда основных производственных рабочих (руб.)</t>
  </si>
  <si>
    <t>численность основного производственного персонала, относимого на регулируемый вид деятельности, ед.</t>
  </si>
  <si>
    <t>оплата труда ремонтного персонала</t>
  </si>
  <si>
    <t>среднемесячная оплата труда ремонтного персонала (руб.)</t>
  </si>
  <si>
    <t>численность ремонтного персонала, относимого на регулируемый вид деятельности, ед.</t>
  </si>
  <si>
    <t>оплата труда цехового персонала</t>
  </si>
  <si>
    <t>среднемесячная оплата труда цехового персонала (руб.)</t>
  </si>
  <si>
    <t>численность цехового персонала, относимого на регулируемый вид деятельности, ед.</t>
  </si>
  <si>
    <t>оплата труда АУП</t>
  </si>
  <si>
    <t>среднемесячная оплата труда АУП (руб.)</t>
  </si>
  <si>
    <t>численность АУП, относимого на регулируемый вид деятельности, ед.</t>
  </si>
  <si>
    <t>заработная плата прочего персонала, относимого на регулируемый вид деятельности</t>
  </si>
  <si>
    <t>среднемесячная оплата труда персонала (руб.)</t>
  </si>
  <si>
    <t>численность прочего персонала, относимого на регулируемый вид деятельности, ед.</t>
  </si>
  <si>
    <t>Объём отпуска воды (тыс. куб.м)</t>
  </si>
  <si>
    <t>Покупная вода</t>
  </si>
  <si>
    <t>тариф (руб./куб.м)</t>
  </si>
  <si>
    <t>покупка потерь</t>
  </si>
  <si>
    <t>Услуги по транспортированию неочищенной воды, оказываемые сторонними организациями</t>
  </si>
  <si>
    <t>Услуги холодного водоснабжения по очистке воды, оказываемые сторонними организациями</t>
  </si>
  <si>
    <t>Услуги холодного водоснабжения по транспортированию воды, оказываемые сторонними организациями</t>
  </si>
  <si>
    <t xml:space="preserve">Наименование показателя                                                       </t>
  </si>
  <si>
    <t>Индексы роста тарифов по прогнозу (%)</t>
  </si>
  <si>
    <t>ставка НДС</t>
  </si>
  <si>
    <r>
      <t xml:space="preserve">Годовая смета затрат, к тарифу утвержденному по состоянию на </t>
    </r>
    <r>
      <rPr>
        <u val="single"/>
        <sz val="12"/>
        <rFont val="Times New Roman"/>
        <family val="1"/>
      </rPr>
      <t>31.12.2013г.</t>
    </r>
  </si>
  <si>
    <t>Расчет сметы затрат на период с 01.01.2014г. по 31.12.2014г.</t>
  </si>
  <si>
    <t>Годовая смета, к тарифу                              с 01.01.2014г.                 по 30.06.2014г.</t>
  </si>
  <si>
    <r>
      <t xml:space="preserve">Годовая смета, к тарифу с </t>
    </r>
    <r>
      <rPr>
        <u val="singleAccounting"/>
        <sz val="12"/>
        <rFont val="Times New Roman"/>
        <family val="1"/>
      </rPr>
      <t>01.07.2014г. по 31.12.2014г.</t>
    </r>
    <r>
      <rPr>
        <sz val="12"/>
        <rFont val="Times New Roman"/>
        <family val="1"/>
      </rPr>
      <t xml:space="preserve"> (с учетом индексов роста)</t>
    </r>
  </si>
  <si>
    <t>Доп. факторы на 2014 год</t>
  </si>
  <si>
    <t>Годовая смета затрат с учетом индексов и доп. факторов с 01.07.2014г. по 31.12.2014г.</t>
  </si>
  <si>
    <t>Тариф (руб. за 1м3 без НДС)</t>
  </si>
  <si>
    <t>х</t>
  </si>
  <si>
    <t>Тариф (руб. за 1м3 с НДС)</t>
  </si>
  <si>
    <t>% роста без НДС</t>
  </si>
  <si>
    <t>% роста с НДС</t>
  </si>
  <si>
    <t xml:space="preserve">Является ли организация плательщиком НДС </t>
  </si>
  <si>
    <t>для того, чтобы тариф с 01.01.2014г. был равен тарифу на 31.12.2013г.</t>
  </si>
  <si>
    <t>ГОДОВОЙ ОБЪЕМ ОТПУСКА ВОДЫ ПО ПОЛУГОДИЯМ</t>
  </si>
  <si>
    <t xml:space="preserve">Годовая смета затрат с учетом </t>
  </si>
  <si>
    <t xml:space="preserve">     В данной форме Вами должны быть заполнены только столбцы №3 и №7, остальные столбцы рассчитываются автоматически по имеющимся формулам.</t>
  </si>
  <si>
    <t xml:space="preserve">     Если социальные отчисления составляют больше или меньше 30,2% принятые на момент регулирования,</t>
  </si>
  <si>
    <t xml:space="preserve">    При изменении объема отпуска воды с 01.01.2014г. по сравнению с 2013г., необходимо скорректировать калькуляцию на 01.01.2014г. (гр. 4)</t>
  </si>
  <si>
    <r>
      <t xml:space="preserve">индексов и допфакторов </t>
    </r>
    <r>
      <rPr>
        <b/>
        <u val="singleAccounting"/>
        <sz val="12"/>
        <rFont val="Times New Roman"/>
        <family val="1"/>
      </rPr>
      <t>с 01.01.2014 по 31.12.2014г</t>
    </r>
    <r>
      <rPr>
        <u val="singleAccounting"/>
        <sz val="12"/>
        <rFont val="Times New Roman"/>
        <family val="1"/>
      </rPr>
      <t>.</t>
    </r>
  </si>
  <si>
    <t>по результатам досудебного рассмотрения споров ФСТ России</t>
  </si>
  <si>
    <t>4.0</t>
  </si>
  <si>
    <t>2.7.0.1</t>
  </si>
  <si>
    <t>2.7.0.2</t>
  </si>
  <si>
    <t>2.7.0.3</t>
  </si>
  <si>
    <t>2.7.1.3</t>
  </si>
  <si>
    <t>2.7.1.4</t>
  </si>
  <si>
    <t>2.7.1.5</t>
  </si>
  <si>
    <t>2.7.2.3</t>
  </si>
  <si>
    <t>2.7.2.4</t>
  </si>
  <si>
    <t>2.7.2.5</t>
  </si>
  <si>
    <t>объём (тыс. куб.м)</t>
  </si>
  <si>
    <t>7</t>
  </si>
  <si>
    <t>отчисления на соц. нужды от заработной платы основных производственных рабочих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</si>
  <si>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</si>
  <si>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</si>
  <si>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отчисления на соц. нужды от заработной платы АУП</t>
  </si>
  <si>
    <t>отчисления на соц. нужды от заработной платы прочего персонала</t>
  </si>
  <si>
    <t>8</t>
  </si>
  <si>
    <t>9</t>
  </si>
  <si>
    <t>налог на землю</t>
  </si>
  <si>
    <t>Амортизация</t>
  </si>
  <si>
    <t>11</t>
  </si>
  <si>
    <t>2.1.1</t>
  </si>
  <si>
    <t>2.1.2</t>
  </si>
  <si>
    <t>№ п/п</t>
  </si>
  <si>
    <t>1</t>
  </si>
  <si>
    <t>Необходимая валовая выручка, без НДС</t>
  </si>
  <si>
    <t>Необходимая валовая выручка, с НДС</t>
  </si>
  <si>
    <t>Необходимая валовая выручка с учётом инвестиционной надбавки, с НДС</t>
  </si>
  <si>
    <t>2.1</t>
  </si>
  <si>
    <t>2.2</t>
  </si>
  <si>
    <t>2.3</t>
  </si>
  <si>
    <t>4.3</t>
  </si>
  <si>
    <t>6</t>
  </si>
  <si>
    <t>Тарифная ставка рабочего 1-го разряда, руб./мес.</t>
  </si>
  <si>
    <t>Минимальный размер оплаты труда в целом по организации, руб./мес.</t>
  </si>
  <si>
    <t>Базовая тарифная ставка рабочего 1-го разряда, руб./мес.</t>
  </si>
  <si>
    <t>Минимальная тарифная ставка рабочего 1-го разряда, руб./мес.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</si>
  <si>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</si>
  <si>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</si>
  <si>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Себестоимость</t>
  </si>
  <si>
    <t>Энергия, в том числе:</t>
  </si>
  <si>
    <t>Электрическая энергия</t>
  </si>
  <si>
    <t>Тепловая энергия</t>
  </si>
  <si>
    <t>Реагенты</t>
  </si>
  <si>
    <t>2.4</t>
  </si>
  <si>
    <t>Аренда основного оборудования</t>
  </si>
  <si>
    <t>по договорам лизинга</t>
  </si>
  <si>
    <t>по концессионным соглашениям</t>
  </si>
  <si>
    <t>иное</t>
  </si>
  <si>
    <t>2.5</t>
  </si>
  <si>
    <t>Текущий ремонт и техническое обслуживание</t>
  </si>
  <si>
    <t>2.6</t>
  </si>
  <si>
    <t>Капитальный ремонт</t>
  </si>
  <si>
    <t>2.7</t>
  </si>
  <si>
    <t>Затраты на оплату труда</t>
  </si>
  <si>
    <t>2.7.1</t>
  </si>
  <si>
    <t>2.7.1.1</t>
  </si>
  <si>
    <t>2.7.1.2</t>
  </si>
  <si>
    <t>2.7.2</t>
  </si>
  <si>
    <t>2.7.2.1</t>
  </si>
  <si>
    <t>2.7.2.2</t>
  </si>
  <si>
    <t>2.7.3</t>
  </si>
  <si>
    <t>2.7.3.1</t>
  </si>
  <si>
    <t>2.7.3.2</t>
  </si>
  <si>
    <t>2.7.4</t>
  </si>
  <si>
    <t>2.7.4.1</t>
  </si>
  <si>
    <t>2.7.4.2</t>
  </si>
  <si>
    <t>2.7.5</t>
  </si>
  <si>
    <t>2.7.5.1</t>
  </si>
  <si>
    <t>2.7.5.2</t>
  </si>
  <si>
    <t>2.8</t>
  </si>
  <si>
    <t>Отчисления на социальные нужды, в том числе</t>
  </si>
  <si>
    <t>2.8.1</t>
  </si>
  <si>
    <t>2.8.2</t>
  </si>
  <si>
    <t>2.8.3</t>
  </si>
  <si>
    <t>2.8.4</t>
  </si>
  <si>
    <t>2.8.5</t>
  </si>
  <si>
    <t>2.9</t>
  </si>
  <si>
    <t>2.9.1</t>
  </si>
  <si>
    <t>2.9.2</t>
  </si>
  <si>
    <t>2.9.3</t>
  </si>
  <si>
    <t>2.10</t>
  </si>
  <si>
    <t>2.11</t>
  </si>
  <si>
    <t>2.12</t>
  </si>
  <si>
    <t>2.13</t>
  </si>
  <si>
    <t>Расходы по сомнительным долгам</t>
  </si>
  <si>
    <t>2.13.1</t>
  </si>
  <si>
    <t>безнадежная дебиторская задолженность</t>
  </si>
  <si>
    <t>2.13.2</t>
  </si>
  <si>
    <t>резерв для погашения сомнительных долгов</t>
  </si>
  <si>
    <t>2.14</t>
  </si>
  <si>
    <t>Расходы по проведению аварийно-восстановительных работ</t>
  </si>
  <si>
    <t>2.15</t>
  </si>
  <si>
    <t>Цеховые расходы  (за исключением затрат на оплату труда)</t>
  </si>
  <si>
    <t>2.16</t>
  </si>
  <si>
    <t>Общеэксплуатационные расходы (за исключением затрат на оплату труда)</t>
  </si>
  <si>
    <t>2.17</t>
  </si>
  <si>
    <t>Прочие прямые расходы, в том числе</t>
  </si>
  <si>
    <t>2.17.1</t>
  </si>
  <si>
    <t>Плата за выбросы загрязняющих веществ</t>
  </si>
  <si>
    <t>2.17.2</t>
  </si>
  <si>
    <t>Приобретение инвентаря (в том числе, канцтоваров)</t>
  </si>
  <si>
    <t>2.17.3</t>
  </si>
  <si>
    <t>Услуги связи</t>
  </si>
  <si>
    <t>2.17.4</t>
  </si>
  <si>
    <t>Лицензирование</t>
  </si>
  <si>
    <t>2.17.5</t>
  </si>
  <si>
    <t>Обучение персонала</t>
  </si>
  <si>
    <t>2.17.6</t>
  </si>
  <si>
    <t>Страхование</t>
  </si>
  <si>
    <t>2.17.7</t>
  </si>
  <si>
    <t xml:space="preserve">Охрана труда </t>
  </si>
  <si>
    <t>2.17.8</t>
  </si>
  <si>
    <t>Расходы на ГСМ (и/или расходы на аренду спецтехники)</t>
  </si>
  <si>
    <t>2.17.9</t>
  </si>
  <si>
    <t>Другие прочие прямые расходы</t>
  </si>
  <si>
    <t>2.18</t>
  </si>
  <si>
    <t>Налоги и сборы, включаемые в себестоимость продукции, в том числе:</t>
  </si>
  <si>
    <t>2.18.1</t>
  </si>
  <si>
    <t>2.18.2</t>
  </si>
  <si>
    <t>налог на воду</t>
  </si>
  <si>
    <t>2.18.3</t>
  </si>
  <si>
    <t>2.18.4</t>
  </si>
  <si>
    <t>единый налог, уплачиваемый организацией, применяющей упрощенную систему налогообложения</t>
  </si>
  <si>
    <t>2.18.5</t>
  </si>
  <si>
    <t>транспортный налог</t>
  </si>
  <si>
    <t xml:space="preserve">Прибыль на развитие производства , в том числе </t>
  </si>
  <si>
    <t>прибыль на капитальные вложения</t>
  </si>
  <si>
    <t>Налоги, сборы, платежи - всего, в том числе:</t>
  </si>
  <si>
    <t>3.5.1</t>
  </si>
  <si>
    <t xml:space="preserve">Налог на прибыль, в том числе </t>
  </si>
  <si>
    <t>3.5.1.1</t>
  </si>
  <si>
    <t>налог от капитальных вложений</t>
  </si>
  <si>
    <t>3.5.2</t>
  </si>
  <si>
    <t>Другие налоги</t>
  </si>
  <si>
    <t>Недополученный по независящим причинам доход</t>
  </si>
  <si>
    <t>экономически обоснованные расходы, понесённые за отчётные периоды, не учтённые при регулировании</t>
  </si>
  <si>
    <t>выпадающие доходы за отчётные периоды регулирования, связанные с изменением объёмов реализации услуг</t>
  </si>
  <si>
    <t>Перекрёстное субсидирование</t>
  </si>
  <si>
    <t>Инвестиционная надбавка, без НДС</t>
  </si>
  <si>
    <t>Инвестиционная надбавка, с НДС</t>
  </si>
  <si>
    <t>то необходимо внести изменения в ячейки Е45-50 и указать необходимый показатель.</t>
  </si>
  <si>
    <t>Да или НЕТ</t>
  </si>
  <si>
    <t>Формирование сметы затрат на водоснабжение на 2014 год по Первомайскому району МО Красновское</t>
  </si>
  <si>
    <t>нет</t>
  </si>
  <si>
    <t>по предприятию МУП КЖКХ (питьевая вода) ненужное удалить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</si>
</sst>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_(&quot;р.&quot;* #,##0.00_);_(&quot;р.&quot;* \(#,##0.00\);_(&quot;р.&quot;* &quot;-&quot;??_);_(@_)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45">
    <font>
      <sz val="12"/>
      <name val="Times New Roman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9"/>
      <color indexed="20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</borders>
  <cellStyleXfs count="18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8" fontId="7" fillId="0" borderId="0" applyFont="0" applyFill="0" applyBorder="0" applyAlignment="0" applyProtection="0"/>
    <xf numFmtId="170" fontId="8" fillId="0" borderId="0">
      <alignment/>
      <protection locked="0"/>
    </xf>
    <xf numFmtId="171" fontId="8" fillId="0" borderId="0">
      <alignment/>
      <protection locked="0"/>
    </xf>
    <xf numFmtId="170" fontId="8" fillId="0" borderId="0">
      <alignment/>
      <protection locked="0"/>
    </xf>
    <xf numFmtId="171" fontId="8" fillId="0" borderId="0">
      <alignment/>
      <protection locked="0"/>
    </xf>
    <xf numFmtId="172" fontId="8" fillId="0" borderId="0">
      <alignment/>
      <protection locked="0"/>
    </xf>
    <xf numFmtId="169" fontId="8" fillId="0" borderId="2">
      <alignment/>
      <protection locked="0"/>
    </xf>
    <xf numFmtId="169" fontId="9" fillId="0" borderId="0">
      <alignment/>
      <protection locked="0"/>
    </xf>
    <xf numFmtId="169" fontId="9" fillId="0" borderId="0">
      <alignment/>
      <protection locked="0"/>
    </xf>
    <xf numFmtId="169" fontId="8" fillId="0" borderId="2">
      <alignment/>
      <protection locked="0"/>
    </xf>
    <xf numFmtId="0" fontId="10" fillId="5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9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9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9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9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9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9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9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9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9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9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9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0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0" fillId="3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0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0" fillId="3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0" fillId="3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0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3">
      <alignment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4" fillId="7" borderId="0" applyNumberFormat="0" applyBorder="0" applyAlignment="0" applyProtection="0"/>
    <xf numFmtId="10" fontId="15" fillId="0" borderId="0" applyNumberFormat="0" applyFill="0" applyBorder="0" applyAlignment="0">
      <protection/>
    </xf>
    <xf numFmtId="0" fontId="16" fillId="0" borderId="0">
      <alignment/>
      <protection/>
    </xf>
    <xf numFmtId="0" fontId="17" fillId="2" borderId="4" applyNumberFormat="0" applyAlignment="0" applyProtection="0"/>
    <xf numFmtId="0" fontId="18" fillId="41" borderId="5" applyNumberFormat="0" applyAlignment="0" applyProtection="0"/>
    <xf numFmtId="0" fontId="19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173" fontId="22" fillId="9" borderId="3">
      <alignment/>
      <protection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>
      <alignment vertical="top"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0" fillId="0" borderId="7" applyNumberFormat="0" applyFont="0" applyFill="0" applyAlignment="0" applyProtection="0"/>
    <xf numFmtId="0" fontId="24" fillId="0" borderId="0" applyNumberFormat="0" applyFill="0" applyBorder="0" applyAlignment="0" applyProtection="0"/>
    <xf numFmtId="38" fontId="25" fillId="0" borderId="0">
      <alignment vertical="top"/>
      <protection/>
    </xf>
    <xf numFmtId="166" fontId="25" fillId="0" borderId="0">
      <alignment vertical="top"/>
      <protection/>
    </xf>
    <xf numFmtId="38" fontId="25" fillId="0" borderId="0">
      <alignment vertical="top"/>
      <protection/>
    </xf>
    <xf numFmtId="180" fontId="23" fillId="0" borderId="0" applyFont="0" applyFill="0" applyBorder="0" applyAlignment="0" applyProtection="0"/>
    <xf numFmtId="37" fontId="2" fillId="0" borderId="0">
      <alignment/>
      <protection/>
    </xf>
    <xf numFmtId="0" fontId="26" fillId="0" borderId="0" applyNumberFormat="0" applyFill="0" applyBorder="0" applyAlignment="0" applyProtection="0"/>
    <xf numFmtId="181" fontId="27" fillId="0" borderId="0" applyFill="0" applyBorder="0" applyAlignment="0" applyProtection="0"/>
    <xf numFmtId="181" fontId="3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2" fontId="21" fillId="0" borderId="0" applyFont="0" applyFill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Fill="0" applyBorder="0" applyProtection="0">
      <alignment horizontal="left"/>
    </xf>
    <xf numFmtId="0" fontId="36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20" fillId="0" borderId="0" applyFont="0" applyFill="0" applyBorder="0" applyAlignment="0" applyProtection="0"/>
    <xf numFmtId="182" fontId="37" fillId="3" borderId="0" applyNumberFormat="0" applyFont="0" applyAlignment="0">
      <protection/>
    </xf>
    <xf numFmtId="0" fontId="38" fillId="0" borderId="0" applyProtection="0">
      <alignment horizontal="right"/>
    </xf>
    <xf numFmtId="0" fontId="39" fillId="0" borderId="0">
      <alignment vertical="top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2" fontId="43" fillId="42" borderId="0" applyAlignment="0">
      <protection locked="0"/>
    </xf>
    <xf numFmtId="38" fontId="44" fillId="0" borderId="0">
      <alignment vertical="top"/>
      <protection/>
    </xf>
    <xf numFmtId="166" fontId="44" fillId="0" borderId="0">
      <alignment vertical="top"/>
      <protection/>
    </xf>
    <xf numFmtId="38" fontId="44" fillId="0" borderId="0">
      <alignment vertical="top"/>
      <protection/>
    </xf>
    <xf numFmtId="0" fontId="45" fillId="0" borderId="0" applyNumberFormat="0" applyFill="0" applyBorder="0" applyAlignment="0" applyProtection="0"/>
    <xf numFmtId="173" fontId="33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183" fontId="47" fillId="0" borderId="6">
      <alignment horizontal="center" vertical="center" wrapText="1"/>
      <protection/>
    </xf>
    <xf numFmtId="0" fontId="48" fillId="10" borderId="4" applyNumberFormat="0" applyAlignment="0" applyProtection="0"/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38" fontId="4" fillId="0" borderId="0">
      <alignment vertical="top"/>
      <protection/>
    </xf>
    <xf numFmtId="38" fontId="4" fillId="2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166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50" fillId="0" borderId="11" applyNumberFormat="0" applyFill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7" fontId="52" fillId="0" borderId="6">
      <alignment horizontal="right"/>
      <protection locked="0"/>
    </xf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3" fontId="7" fillId="0" borderId="12" applyFont="0" applyBorder="0">
      <alignment horizontal="center" vertical="center"/>
      <protection/>
    </xf>
    <xf numFmtId="0" fontId="53" fillId="4" borderId="0" applyNumberFormat="0" applyBorder="0" applyAlignment="0" applyProtection="0"/>
    <xf numFmtId="0" fontId="10" fillId="0" borderId="13">
      <alignment/>
      <protection/>
    </xf>
    <xf numFmtId="0" fontId="54" fillId="0" borderId="0" applyNumberFormat="0" applyFill="0" applyBorder="0" applyAlignment="0" applyProtection="0"/>
    <xf numFmtId="190" fontId="7" fillId="0" borderId="0">
      <alignment/>
      <protection/>
    </xf>
    <xf numFmtId="0" fontId="5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right"/>
      <protection/>
    </xf>
    <xf numFmtId="0" fontId="7" fillId="0" borderId="0">
      <alignment/>
      <protection/>
    </xf>
    <xf numFmtId="0" fontId="56" fillId="0" borderId="0">
      <alignment/>
      <protection/>
    </xf>
    <xf numFmtId="0" fontId="20" fillId="0" borderId="0" applyFill="0" applyBorder="0" applyProtection="0">
      <alignment vertical="center"/>
    </xf>
    <xf numFmtId="0" fontId="5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8" fillId="43" borderId="14" applyNumberFormat="0" applyFont="0" applyAlignment="0" applyProtection="0"/>
    <xf numFmtId="191" fontId="7" fillId="0" borderId="0" applyFont="0" applyAlignment="0">
      <protection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9" fillId="2" borderId="15" applyNumberFormat="0" applyAlignment="0" applyProtection="0"/>
    <xf numFmtId="1" fontId="60" fillId="0" borderId="0" applyProtection="0">
      <alignment horizontal="right" vertical="center"/>
    </xf>
    <xf numFmtId="49" fontId="61" fillId="0" borderId="16" applyFill="0" applyProtection="0">
      <alignment vertical="center"/>
    </xf>
    <xf numFmtId="9" fontId="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37" fontId="62" fillId="4" borderId="17">
      <alignment/>
      <protection/>
    </xf>
    <xf numFmtId="37" fontId="62" fillId="4" borderId="17">
      <alignment/>
      <protection/>
    </xf>
    <xf numFmtId="0" fontId="56" fillId="0" borderId="0" applyNumberFormat="0">
      <alignment horizontal="left"/>
      <protection/>
    </xf>
    <xf numFmtId="196" fontId="63" fillId="0" borderId="18" applyBorder="0">
      <alignment horizontal="right"/>
      <protection locked="0"/>
    </xf>
    <xf numFmtId="49" fontId="64" fillId="0" borderId="6" applyNumberFormat="0">
      <alignment horizontal="left" vertical="center"/>
      <protection/>
    </xf>
    <xf numFmtId="0" fontId="65" fillId="0" borderId="19">
      <alignment vertical="center"/>
      <protection/>
    </xf>
    <xf numFmtId="4" fontId="66" fillId="4" borderId="15" applyNumberFormat="0" applyProtection="0">
      <alignment vertical="center"/>
    </xf>
    <xf numFmtId="4" fontId="67" fillId="4" borderId="15" applyNumberFormat="0" applyProtection="0">
      <alignment vertical="center"/>
    </xf>
    <xf numFmtId="4" fontId="66" fillId="4" borderId="15" applyNumberFormat="0" applyProtection="0">
      <alignment horizontal="left" vertical="center" indent="1"/>
    </xf>
    <xf numFmtId="4" fontId="66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6" fillId="7" borderId="15" applyNumberFormat="0" applyProtection="0">
      <alignment horizontal="right" vertical="center"/>
    </xf>
    <xf numFmtId="4" fontId="66" fillId="18" borderId="15" applyNumberFormat="0" applyProtection="0">
      <alignment horizontal="right" vertical="center"/>
    </xf>
    <xf numFmtId="4" fontId="66" fillId="38" borderId="15" applyNumberFormat="0" applyProtection="0">
      <alignment horizontal="right" vertical="center"/>
    </xf>
    <xf numFmtId="4" fontId="66" fillId="20" borderId="15" applyNumberFormat="0" applyProtection="0">
      <alignment horizontal="right" vertical="center"/>
    </xf>
    <xf numFmtId="4" fontId="66" fillId="30" borderId="15" applyNumberFormat="0" applyProtection="0">
      <alignment horizontal="right" vertical="center"/>
    </xf>
    <xf numFmtId="4" fontId="66" fillId="40" borderId="15" applyNumberFormat="0" applyProtection="0">
      <alignment horizontal="right" vertical="center"/>
    </xf>
    <xf numFmtId="4" fontId="66" fillId="39" borderId="15" applyNumberFormat="0" applyProtection="0">
      <alignment horizontal="right" vertical="center"/>
    </xf>
    <xf numFmtId="4" fontId="66" fillId="44" borderId="15" applyNumberFormat="0" applyProtection="0">
      <alignment horizontal="right" vertical="center"/>
    </xf>
    <xf numFmtId="4" fontId="66" fillId="19" borderId="15" applyNumberFormat="0" applyProtection="0">
      <alignment horizontal="right" vertical="center"/>
    </xf>
    <xf numFmtId="4" fontId="68" fillId="45" borderId="15" applyNumberFormat="0" applyProtection="0">
      <alignment horizontal="left" vertical="center" indent="1"/>
    </xf>
    <xf numFmtId="4" fontId="66" fillId="46" borderId="20" applyNumberFormat="0" applyProtection="0">
      <alignment horizontal="left" vertical="center" indent="1"/>
    </xf>
    <xf numFmtId="4" fontId="69" fillId="47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6" fillId="46" borderId="15" applyNumberFormat="0" applyProtection="0">
      <alignment horizontal="left" vertical="center" indent="1"/>
    </xf>
    <xf numFmtId="4" fontId="66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" fillId="0" borderId="0">
      <alignment/>
      <protection/>
    </xf>
    <xf numFmtId="4" fontId="66" fillId="43" borderId="15" applyNumberFormat="0" applyProtection="0">
      <alignment vertical="center"/>
    </xf>
    <xf numFmtId="4" fontId="67" fillId="43" borderId="15" applyNumberFormat="0" applyProtection="0">
      <alignment vertical="center"/>
    </xf>
    <xf numFmtId="4" fontId="66" fillId="43" borderId="15" applyNumberFormat="0" applyProtection="0">
      <alignment horizontal="left" vertical="center" indent="1"/>
    </xf>
    <xf numFmtId="4" fontId="66" fillId="43" borderId="15" applyNumberFormat="0" applyProtection="0">
      <alignment horizontal="left" vertical="center" indent="1"/>
    </xf>
    <xf numFmtId="4" fontId="66" fillId="46" borderId="15" applyNumberFormat="0" applyProtection="0">
      <alignment horizontal="right" vertical="center"/>
    </xf>
    <xf numFmtId="4" fontId="67" fillId="46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0" fillId="0" borderId="0">
      <alignment/>
      <protection/>
    </xf>
    <xf numFmtId="4" fontId="71" fillId="46" borderId="15" applyNumberFormat="0" applyProtection="0">
      <alignment horizontal="right" vertical="center"/>
    </xf>
    <xf numFmtId="0" fontId="23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2" fillId="0" borderId="0" applyBorder="0" applyProtection="0">
      <alignment vertical="center"/>
    </xf>
    <xf numFmtId="0" fontId="72" fillId="0" borderId="16" applyBorder="0" applyProtection="0">
      <alignment horizontal="right" vertical="center"/>
    </xf>
    <xf numFmtId="0" fontId="73" fillId="49" borderId="0" applyBorder="0" applyProtection="0">
      <alignment horizontal="centerContinuous" vertical="center"/>
    </xf>
    <xf numFmtId="0" fontId="73" fillId="50" borderId="16" applyBorder="0" applyProtection="0">
      <alignment horizontal="centerContinuous" vertical="center"/>
    </xf>
    <xf numFmtId="0" fontId="74" fillId="0" borderId="0">
      <alignment/>
      <protection/>
    </xf>
    <xf numFmtId="38" fontId="75" fillId="51" borderId="0">
      <alignment horizontal="right" vertical="top"/>
      <protection/>
    </xf>
    <xf numFmtId="166" fontId="75" fillId="51" borderId="0">
      <alignment horizontal="right" vertical="top"/>
      <protection/>
    </xf>
    <xf numFmtId="38" fontId="75" fillId="51" borderId="0">
      <alignment horizontal="right" vertical="top"/>
      <protection/>
    </xf>
    <xf numFmtId="0" fontId="57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21" applyFill="0" applyBorder="0" applyProtection="0">
      <alignment horizontal="left" vertical="top"/>
    </xf>
    <xf numFmtId="0" fontId="77" fillId="0" borderId="0">
      <alignment horizontal="centerContinuous"/>
      <protection/>
    </xf>
    <xf numFmtId="0" fontId="78" fillId="0" borderId="21" applyFill="0" applyBorder="0" applyProtection="0">
      <alignment/>
    </xf>
    <xf numFmtId="0" fontId="78" fillId="0" borderId="0">
      <alignment/>
      <protection/>
    </xf>
    <xf numFmtId="0" fontId="79" fillId="0" borderId="0" applyFill="0" applyBorder="0" applyProtection="0">
      <alignment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83" fillId="0" borderId="7" applyFill="0" applyBorder="0" applyProtection="0">
      <alignment vertical="center"/>
    </xf>
    <xf numFmtId="0" fontId="84" fillId="0" borderId="0">
      <alignment horizontal="fill"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6" applyBorder="0" applyProtection="0">
      <alignment horizontal="right"/>
    </xf>
    <xf numFmtId="0" fontId="130" fillId="5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0" fillId="5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0" fillId="5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0" fillId="5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0" fillId="5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0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3" fontId="7" fillId="0" borderId="3">
      <alignment/>
      <protection locked="0"/>
    </xf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3" fontId="87" fillId="0" borderId="0">
      <alignment horizontal="center" vertical="center" textRotation="90" wrapText="1"/>
      <protection/>
    </xf>
    <xf numFmtId="197" fontId="7" fillId="0" borderId="6">
      <alignment vertical="top" wrapText="1"/>
      <protection/>
    </xf>
    <xf numFmtId="0" fontId="131" fillId="58" borderId="23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132" fillId="58" borderId="2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8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59" borderId="6">
      <alignment/>
      <protection/>
    </xf>
    <xf numFmtId="4" fontId="91" fillId="60" borderId="6">
      <alignment/>
      <protection/>
    </xf>
    <xf numFmtId="4" fontId="92" fillId="61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198" fontId="91" fillId="0" borderId="6">
      <alignment/>
      <protection/>
    </xf>
    <xf numFmtId="198" fontId="90" fillId="0" borderId="6">
      <alignment horizontal="center" vertical="center" wrapText="1"/>
      <protection/>
    </xf>
    <xf numFmtId="198" fontId="90" fillId="0" borderId="6">
      <alignment vertical="top" wrapText="1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133" fillId="0" borderId="25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34" fillId="0" borderId="26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35" fillId="0" borderId="27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8" applyBorder="0">
      <alignment horizontal="center" vertical="center" wrapText="1"/>
      <protection/>
    </xf>
    <xf numFmtId="173" fontId="22" fillId="9" borderId="3">
      <alignment/>
      <protection/>
    </xf>
    <xf numFmtId="4" fontId="58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136" fillId="0" borderId="29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3" fontId="22" fillId="0" borderId="6" applyBorder="0">
      <alignment vertical="center"/>
      <protection/>
    </xf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37" fillId="62" borderId="30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7" fillId="0" borderId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200" fontId="92" fillId="3" borderId="6">
      <alignment wrapText="1"/>
      <protection/>
    </xf>
    <xf numFmtId="0" fontId="1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7" fontId="101" fillId="0" borderId="0">
      <alignment/>
      <protection/>
    </xf>
    <xf numFmtId="0" fontId="139" fillId="6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49" fontId="87" fillId="0" borderId="6">
      <alignment horizontal="right" vertical="top" wrapText="1"/>
      <protection/>
    </xf>
    <xf numFmtId="181" fontId="102" fillId="0" borderId="0">
      <alignment horizontal="right" vertical="top" wrapText="1"/>
      <protection/>
    </xf>
    <xf numFmtId="49" fontId="5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0" fontId="7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40" fillId="6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198" fontId="105" fillId="0" borderId="6">
      <alignment vertical="top"/>
      <protection/>
    </xf>
    <xf numFmtId="181" fontId="106" fillId="4" borderId="17" applyNumberFormat="0" applyBorder="0" applyAlignment="0">
      <protection locked="0"/>
    </xf>
    <xf numFmtId="0" fontId="1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31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107" fillId="0" borderId="6">
      <alignment/>
      <protection/>
    </xf>
    <xf numFmtId="0" fontId="7" fillId="0" borderId="6" applyNumberFormat="0" applyFont="0" applyFill="0" applyAlignment="0" applyProtection="0"/>
    <xf numFmtId="3" fontId="108" fillId="66" borderId="1">
      <alignment horizontal="justify" vertical="center"/>
      <protection/>
    </xf>
    <xf numFmtId="0" fontId="142" fillId="0" borderId="32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0" fontId="14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10" borderId="33" applyBorder="0">
      <alignment horizontal="right"/>
      <protection/>
    </xf>
    <xf numFmtId="4" fontId="58" fillId="3" borderId="6" applyFont="0" applyBorder="0">
      <alignment horizontal="right"/>
      <protection/>
    </xf>
    <xf numFmtId="0" fontId="144" fillId="6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7" fillId="0" borderId="1">
      <alignment vertical="top" wrapText="1"/>
      <protection/>
    </xf>
    <xf numFmtId="207" fontId="7" fillId="0" borderId="6" applyFont="0" applyFill="0" applyBorder="0" applyProtection="0">
      <alignment horizontal="center" vertical="center"/>
    </xf>
    <xf numFmtId="3" fontId="7" fillId="0" borderId="0" applyFont="0" applyBorder="0">
      <alignment horizontal="center"/>
      <protection/>
    </xf>
    <xf numFmtId="208" fontId="8" fillId="0" borderId="0">
      <alignment/>
      <protection locked="0"/>
    </xf>
    <xf numFmtId="49" fontId="90" fillId="0" borderId="6">
      <alignment horizontal="center" vertical="center" wrapText="1"/>
      <protection/>
    </xf>
    <xf numFmtId="0" fontId="7" fillId="0" borderId="6" applyBorder="0">
      <alignment horizontal="center" vertical="center" wrapText="1"/>
      <protection/>
    </xf>
    <xf numFmtId="49" fontId="23" fillId="0" borderId="6" applyNumberFormat="0" applyFill="0" applyAlignment="0" applyProtection="0"/>
    <xf numFmtId="200" fontId="7" fillId="0" borderId="0">
      <alignment/>
      <protection/>
    </xf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1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00" fontId="0" fillId="68" borderId="37" xfId="1577" applyNumberFormat="1" applyFont="1" applyFill="1" applyBorder="1" applyAlignment="1" applyProtection="1">
      <alignment horizontal="center" vertical="center"/>
      <protection/>
    </xf>
    <xf numFmtId="49" fontId="111" fillId="68" borderId="38" xfId="1572" applyNumberFormat="1" applyFont="1" applyFill="1" applyBorder="1" applyAlignment="1" applyProtection="1">
      <alignment horizontal="center" vertical="center" wrapText="1"/>
      <protection/>
    </xf>
    <xf numFmtId="164" fontId="111" fillId="0" borderId="39" xfId="1574" applyNumberFormat="1" applyFont="1" applyFill="1" applyBorder="1" applyAlignment="1" applyProtection="1">
      <alignment horizontal="center" vertical="center" wrapText="1"/>
      <protection/>
    </xf>
    <xf numFmtId="200" fontId="0" fillId="0" borderId="39" xfId="0" applyNumberFormat="1" applyFont="1" applyFill="1" applyBorder="1" applyAlignment="1">
      <alignment horizontal="center" vertical="center" wrapText="1"/>
    </xf>
    <xf numFmtId="44" fontId="0" fillId="3" borderId="6" xfId="1272" applyFont="1" applyFill="1" applyBorder="1" applyAlignment="1">
      <alignment horizontal="center" vertical="center" wrapText="1"/>
    </xf>
    <xf numFmtId="44" fontId="0" fillId="0" borderId="6" xfId="1272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0" fillId="0" borderId="6" xfId="1576" applyFont="1" applyFill="1" applyBorder="1" applyAlignment="1" applyProtection="1">
      <alignment horizontal="left" vertical="center" wrapText="1" indent="1"/>
      <protection/>
    </xf>
    <xf numFmtId="49" fontId="0" fillId="0" borderId="6" xfId="1576" applyFont="1" applyFill="1" applyBorder="1" applyAlignment="1" applyProtection="1">
      <alignment vertical="center" wrapText="1"/>
      <protection/>
    </xf>
    <xf numFmtId="49" fontId="0" fillId="0" borderId="6" xfId="1576" applyFont="1" applyFill="1" applyBorder="1" applyAlignment="1" applyProtection="1">
      <alignment horizontal="left" vertical="center" wrapText="1" indent="2"/>
      <protection/>
    </xf>
    <xf numFmtId="49" fontId="0" fillId="0" borderId="6" xfId="1575" applyNumberFormat="1" applyFont="1" applyFill="1" applyBorder="1" applyAlignment="1" applyProtection="1">
      <alignment horizontal="left" vertical="center" wrapText="1" indent="2"/>
      <protection/>
    </xf>
    <xf numFmtId="49" fontId="118" fillId="69" borderId="6" xfId="1577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7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7" applyNumberFormat="1" applyFont="1" applyFill="1" applyBorder="1" applyAlignment="1" applyProtection="1">
      <alignment horizontal="left" vertical="center" wrapText="1" indent="3"/>
      <protection/>
    </xf>
    <xf numFmtId="0" fontId="0" fillId="0" borderId="6" xfId="1577" applyFont="1" applyFill="1" applyBorder="1" applyAlignment="1" applyProtection="1">
      <alignment horizontal="left" vertical="center" wrapText="1" indent="3"/>
      <protection/>
    </xf>
    <xf numFmtId="0" fontId="0" fillId="0" borderId="6" xfId="1576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6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/>
    </xf>
    <xf numFmtId="44" fontId="0" fillId="3" borderId="39" xfId="1272" applyFont="1" applyFill="1" applyBorder="1" applyAlignment="1">
      <alignment horizontal="center" vertical="center" wrapText="1"/>
    </xf>
    <xf numFmtId="49" fontId="111" fillId="0" borderId="6" xfId="1573" applyNumberFormat="1" applyFont="1" applyFill="1" applyBorder="1" applyAlignment="1" applyProtection="1">
      <alignment horizontal="left" vertical="center" wrapText="1"/>
      <protection/>
    </xf>
    <xf numFmtId="0" fontId="111" fillId="0" borderId="0" xfId="0" applyFont="1" applyFill="1" applyAlignment="1">
      <alignment/>
    </xf>
    <xf numFmtId="0" fontId="111" fillId="0" borderId="6" xfId="0" applyFont="1" applyFill="1" applyBorder="1" applyAlignment="1">
      <alignment wrapText="1"/>
    </xf>
    <xf numFmtId="4" fontId="119" fillId="3" borderId="6" xfId="0" applyNumberFormat="1" applyFont="1" applyFill="1" applyBorder="1" applyAlignment="1">
      <alignment horizontal="center"/>
    </xf>
    <xf numFmtId="4" fontId="119" fillId="3" borderId="0" xfId="0" applyNumberFormat="1" applyFont="1" applyFill="1" applyAlignment="1">
      <alignment/>
    </xf>
    <xf numFmtId="0" fontId="111" fillId="0" borderId="0" xfId="0" applyFont="1" applyFill="1" applyBorder="1" applyAlignment="1">
      <alignment/>
    </xf>
    <xf numFmtId="0" fontId="111" fillId="68" borderId="6" xfId="0" applyFont="1" applyFill="1" applyBorder="1" applyAlignment="1">
      <alignment wrapText="1"/>
    </xf>
    <xf numFmtId="4" fontId="119" fillId="68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11" fillId="0" borderId="6" xfId="1576" applyNumberFormat="1" applyFont="1" applyFill="1" applyBorder="1" applyAlignment="1" applyProtection="1">
      <alignment vertical="center" wrapText="1"/>
      <protection/>
    </xf>
    <xf numFmtId="0" fontId="111" fillId="0" borderId="0" xfId="0" applyFont="1" applyAlignment="1">
      <alignment/>
    </xf>
    <xf numFmtId="49" fontId="111" fillId="0" borderId="6" xfId="1576" applyFont="1" applyFill="1" applyBorder="1" applyAlignment="1" applyProtection="1">
      <alignment vertical="center" wrapText="1"/>
      <protection/>
    </xf>
    <xf numFmtId="49" fontId="111" fillId="0" borderId="6" xfId="1576" applyFont="1" applyFill="1" applyBorder="1" applyAlignment="1" applyProtection="1">
      <alignment horizontal="left" vertical="center" wrapText="1" indent="1"/>
      <protection/>
    </xf>
    <xf numFmtId="49" fontId="111" fillId="0" borderId="6" xfId="1577" applyNumberFormat="1" applyFont="1" applyFill="1" applyBorder="1" applyAlignment="1" applyProtection="1">
      <alignment horizontal="left" vertical="center" wrapText="1" indent="1"/>
      <protection/>
    </xf>
    <xf numFmtId="0" fontId="111" fillId="0" borderId="6" xfId="1576" applyNumberFormat="1" applyFont="1" applyFill="1" applyBorder="1" applyAlignment="1" applyProtection="1">
      <alignment horizontal="left" vertical="center" wrapText="1" indent="1"/>
      <protection/>
    </xf>
    <xf numFmtId="49" fontId="111" fillId="0" borderId="6" xfId="1576" applyNumberFormat="1" applyFont="1" applyFill="1" applyBorder="1" applyAlignment="1" applyProtection="1">
      <alignment horizontal="left" vertical="center" wrapText="1" indent="1"/>
      <protection/>
    </xf>
    <xf numFmtId="49" fontId="111" fillId="0" borderId="6" xfId="1576" applyFont="1" applyFill="1" applyBorder="1" applyAlignment="1" applyProtection="1">
      <alignment horizontal="left" vertical="center" wrapText="1"/>
      <protection/>
    </xf>
    <xf numFmtId="0" fontId="111" fillId="0" borderId="0" xfId="0" applyFont="1" applyAlignment="1">
      <alignment/>
    </xf>
    <xf numFmtId="200" fontId="111" fillId="0" borderId="38" xfId="1577" applyNumberFormat="1" applyFont="1" applyFill="1" applyBorder="1" applyAlignment="1" applyProtection="1">
      <alignment horizontal="center" vertical="center"/>
      <protection/>
    </xf>
    <xf numFmtId="200" fontId="119" fillId="3" borderId="6" xfId="0" applyNumberFormat="1" applyFont="1" applyFill="1" applyBorder="1" applyAlignment="1">
      <alignment/>
    </xf>
    <xf numFmtId="200" fontId="121" fillId="3" borderId="6" xfId="0" applyNumberFormat="1" applyFont="1" applyFill="1" applyBorder="1" applyAlignment="1">
      <alignment/>
    </xf>
    <xf numFmtId="200" fontId="121" fillId="0" borderId="6" xfId="0" applyNumberFormat="1" applyFont="1" applyFill="1" applyBorder="1" applyAlignment="1">
      <alignment/>
    </xf>
    <xf numFmtId="200" fontId="119" fillId="0" borderId="6" xfId="0" applyNumberFormat="1" applyFont="1" applyFill="1" applyBorder="1" applyAlignment="1">
      <alignment/>
    </xf>
    <xf numFmtId="0" fontId="121" fillId="3" borderId="6" xfId="0" applyFont="1" applyFill="1" applyBorder="1" applyAlignment="1">
      <alignment/>
    </xf>
    <xf numFmtId="207" fontId="121" fillId="3" borderId="6" xfId="0" applyNumberFormat="1" applyFont="1" applyFill="1" applyBorder="1" applyAlignment="1">
      <alignment/>
    </xf>
    <xf numFmtId="164" fontId="121" fillId="3" borderId="6" xfId="0" applyNumberFormat="1" applyFont="1" applyFill="1" applyBorder="1" applyAlignment="1">
      <alignment/>
    </xf>
    <xf numFmtId="200" fontId="121" fillId="3" borderId="6" xfId="0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/>
    </xf>
    <xf numFmtId="0" fontId="121" fillId="0" borderId="6" xfId="0" applyFont="1" applyBorder="1" applyAlignment="1">
      <alignment/>
    </xf>
    <xf numFmtId="0" fontId="119" fillId="0" borderId="6" xfId="0" applyFont="1" applyBorder="1" applyAlignment="1">
      <alignment/>
    </xf>
    <xf numFmtId="4" fontId="121" fillId="0" borderId="6" xfId="1577" applyNumberFormat="1" applyFont="1" applyFill="1" applyBorder="1" applyAlignment="1" applyProtection="1">
      <alignment horizontal="right" vertical="center" wrapText="1"/>
      <protection/>
    </xf>
    <xf numFmtId="200" fontId="119" fillId="3" borderId="6" xfId="1577" applyNumberFormat="1" applyFont="1" applyFill="1" applyBorder="1" applyAlignment="1" applyProtection="1">
      <alignment horizontal="right" vertical="center"/>
      <protection/>
    </xf>
    <xf numFmtId="4" fontId="119" fillId="0" borderId="6" xfId="1577" applyNumberFormat="1" applyFont="1" applyFill="1" applyBorder="1" applyAlignment="1" applyProtection="1">
      <alignment horizontal="right" vertical="center" wrapText="1"/>
      <protection/>
    </xf>
    <xf numFmtId="4" fontId="119" fillId="0" borderId="6" xfId="0" applyNumberFormat="1" applyFont="1" applyFill="1" applyBorder="1" applyAlignment="1">
      <alignment horizontal="center"/>
    </xf>
    <xf numFmtId="200" fontId="119" fillId="68" borderId="6" xfId="0" applyNumberFormat="1" applyFont="1" applyFill="1" applyBorder="1" applyAlignment="1">
      <alignment horizontal="center"/>
    </xf>
    <xf numFmtId="0" fontId="111" fillId="68" borderId="38" xfId="0" applyFont="1" applyFill="1" applyBorder="1" applyAlignment="1">
      <alignment wrapText="1"/>
    </xf>
    <xf numFmtId="200" fontId="119" fillId="68" borderId="38" xfId="0" applyNumberFormat="1" applyFont="1" applyFill="1" applyBorder="1" applyAlignment="1">
      <alignment horizontal="center"/>
    </xf>
    <xf numFmtId="4" fontId="119" fillId="68" borderId="38" xfId="0" applyNumberFormat="1" applyFont="1" applyFill="1" applyBorder="1" applyAlignment="1">
      <alignment horizontal="center"/>
    </xf>
    <xf numFmtId="4" fontId="119" fillId="3" borderId="34" xfId="0" applyNumberFormat="1" applyFont="1" applyFill="1" applyBorder="1" applyAlignment="1">
      <alignment horizontal="center"/>
    </xf>
    <xf numFmtId="4" fontId="119" fillId="68" borderId="34" xfId="0" applyNumberFormat="1" applyFont="1" applyFill="1" applyBorder="1" applyAlignment="1">
      <alignment horizontal="center"/>
    </xf>
    <xf numFmtId="4" fontId="119" fillId="68" borderId="40" xfId="0" applyNumberFormat="1" applyFont="1" applyFill="1" applyBorder="1" applyAlignment="1">
      <alignment horizontal="center"/>
    </xf>
    <xf numFmtId="0" fontId="119" fillId="0" borderId="6" xfId="0" applyFont="1" applyFill="1" applyBorder="1" applyAlignment="1">
      <alignment horizontal="center"/>
    </xf>
    <xf numFmtId="200" fontId="119" fillId="0" borderId="6" xfId="0" applyNumberFormat="1" applyFont="1" applyFill="1" applyBorder="1" applyAlignment="1">
      <alignment horizontal="center"/>
    </xf>
    <xf numFmtId="200" fontId="12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21" fillId="0" borderId="6" xfId="0" applyFont="1" applyBorder="1" applyAlignment="1">
      <alignment horizontal="right"/>
    </xf>
    <xf numFmtId="0" fontId="119" fillId="0" borderId="6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200" fontId="119" fillId="3" borderId="6" xfId="0" applyNumberFormat="1" applyFont="1" applyFill="1" applyBorder="1" applyAlignment="1">
      <alignment horizontal="right"/>
    </xf>
    <xf numFmtId="200" fontId="121" fillId="0" borderId="6" xfId="1577" applyNumberFormat="1" applyFont="1" applyFill="1" applyBorder="1" applyAlignment="1" applyProtection="1">
      <alignment horizontal="right" vertical="center"/>
      <protection/>
    </xf>
    <xf numFmtId="164" fontId="119" fillId="3" borderId="6" xfId="0" applyNumberFormat="1" applyFont="1" applyFill="1" applyBorder="1" applyAlignment="1">
      <alignment/>
    </xf>
    <xf numFmtId="44" fontId="0" fillId="3" borderId="38" xfId="1272" applyFont="1" applyFill="1" applyBorder="1" applyAlignment="1">
      <alignment horizontal="center" vertical="center" wrapText="1"/>
    </xf>
    <xf numFmtId="49" fontId="113" fillId="69" borderId="0" xfId="1572" applyNumberFormat="1" applyFont="1" applyFill="1" applyBorder="1" applyAlignment="1" applyProtection="1">
      <alignment horizontal="center" vertical="center" wrapText="1"/>
      <protection/>
    </xf>
    <xf numFmtId="0" fontId="112" fillId="0" borderId="0" xfId="1577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1" fillId="0" borderId="41" xfId="1577" applyNumberFormat="1" applyFont="1" applyFill="1" applyBorder="1" applyAlignment="1" applyProtection="1">
      <alignment vertical="center"/>
      <protection/>
    </xf>
    <xf numFmtId="49" fontId="115" fillId="0" borderId="16" xfId="1572" applyNumberFormat="1" applyFont="1" applyFill="1" applyBorder="1" applyAlignment="1" applyProtection="1">
      <alignment vertical="center"/>
      <protection/>
    </xf>
    <xf numFmtId="49" fontId="113" fillId="69" borderId="0" xfId="1572" applyNumberFormat="1" applyFont="1" applyFill="1" applyBorder="1" applyAlignment="1" applyProtection="1">
      <alignment vertical="center" wrapText="1"/>
      <protection/>
    </xf>
    <xf numFmtId="49" fontId="0" fillId="0" borderId="6" xfId="1576" applyNumberFormat="1" applyFont="1" applyFill="1" applyBorder="1" applyAlignment="1" applyProtection="1">
      <alignment vertical="center"/>
      <protection/>
    </xf>
    <xf numFmtId="49" fontId="111" fillId="0" borderId="6" xfId="1576" applyFont="1" applyFill="1" applyBorder="1" applyAlignment="1" applyProtection="1">
      <alignment vertical="center"/>
      <protection/>
    </xf>
    <xf numFmtId="49" fontId="0" fillId="0" borderId="6" xfId="1576" applyFont="1" applyFill="1" applyBorder="1" applyAlignment="1" applyProtection="1">
      <alignment vertical="center"/>
      <protection/>
    </xf>
    <xf numFmtId="49" fontId="0" fillId="69" borderId="6" xfId="1576" applyNumberFormat="1" applyFont="1" applyFill="1" applyBorder="1" applyAlignment="1" applyProtection="1">
      <alignment vertical="center"/>
      <protection/>
    </xf>
    <xf numFmtId="0" fontId="111" fillId="0" borderId="6" xfId="1576" applyNumberFormat="1" applyFont="1" applyFill="1" applyBorder="1" applyAlignment="1" applyProtection="1">
      <alignment vertical="center"/>
      <protection/>
    </xf>
    <xf numFmtId="0" fontId="0" fillId="0" borderId="6" xfId="1576" applyNumberFormat="1" applyFont="1" applyFill="1" applyBorder="1" applyAlignment="1" applyProtection="1">
      <alignment vertical="center"/>
      <protection/>
    </xf>
    <xf numFmtId="49" fontId="118" fillId="69" borderId="6" xfId="1576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111" fillId="0" borderId="34" xfId="1574" applyNumberFormat="1" applyFont="1" applyFill="1" applyBorder="1" applyAlignment="1" applyProtection="1">
      <alignment vertical="center" wrapText="1"/>
      <protection/>
    </xf>
    <xf numFmtId="200" fontId="119" fillId="0" borderId="6" xfId="0" applyNumberFormat="1" applyFont="1" applyFill="1" applyBorder="1" applyAlignment="1">
      <alignment horizontal="right"/>
    </xf>
    <xf numFmtId="200" fontId="121" fillId="0" borderId="6" xfId="0" applyNumberFormat="1" applyFont="1" applyBorder="1" applyAlignment="1">
      <alignment horizontal="right"/>
    </xf>
    <xf numFmtId="200" fontId="119" fillId="0" borderId="6" xfId="0" applyNumberFormat="1" applyFont="1" applyBorder="1" applyAlignment="1">
      <alignment horizontal="right"/>
    </xf>
    <xf numFmtId="200" fontId="119" fillId="0" borderId="6" xfId="1577" applyNumberFormat="1" applyFont="1" applyFill="1" applyBorder="1" applyAlignment="1" applyProtection="1">
      <alignment horizontal="right" vertical="center" wrapText="1"/>
      <protection/>
    </xf>
    <xf numFmtId="200" fontId="121" fillId="0" borderId="6" xfId="1577" applyNumberFormat="1" applyFont="1" applyFill="1" applyBorder="1" applyAlignment="1" applyProtection="1">
      <alignment horizontal="right" vertical="center" wrapText="1"/>
      <protection/>
    </xf>
    <xf numFmtId="200" fontId="121" fillId="0" borderId="6" xfId="1577" applyNumberFormat="1" applyFont="1" applyFill="1" applyBorder="1" applyAlignment="1" applyProtection="1">
      <alignment vertical="center" wrapText="1"/>
      <protection/>
    </xf>
    <xf numFmtId="164" fontId="114" fillId="0" borderId="0" xfId="1574" applyNumberFormat="1" applyFont="1" applyFill="1" applyBorder="1" applyAlignment="1" applyProtection="1">
      <alignment horizontal="center" vertical="center"/>
      <protection/>
    </xf>
    <xf numFmtId="0" fontId="111" fillId="68" borderId="42" xfId="1577" applyNumberFormat="1" applyFont="1" applyFill="1" applyBorder="1" applyAlignment="1" applyProtection="1">
      <alignment horizontal="center" vertical="center" wrapText="1"/>
      <protection/>
    </xf>
    <xf numFmtId="200" fontId="122" fillId="68" borderId="43" xfId="1577" applyNumberFormat="1" applyFont="1" applyFill="1" applyBorder="1" applyAlignment="1" applyProtection="1">
      <alignment horizontal="center" vertical="center"/>
      <protection/>
    </xf>
  </cellXfs>
  <cellStyles count="181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INDEX.STATION.2012(v1.0)_" xfId="31"/>
    <cellStyle name="_Model_RAB Мой_46EE.2011(v1.0)_INDEX.STATION.2012(v2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4)" xfId="44"/>
    <cellStyle name="_Model_RAB Мой_NADB.JNVLS.APTEKA.2011(v1.3.4)_INDEX.STATION.2012(v1.0)_" xfId="45"/>
    <cellStyle name="_Model_RAB Мой_NADB.JNVLS.APTEKA.2011(v1.3.4)_INDEX.STATION.2012(v2.0)" xfId="46"/>
    <cellStyle name="_Model_RAB Мой_PREDEL.JKH.UTV.2011(v1.0.1)" xfId="47"/>
    <cellStyle name="_Model_RAB Мой_PREDEL.JKH.UTV.2011(v1.0.1)_INDEX.STATION.2012(v1.0)_" xfId="48"/>
    <cellStyle name="_Model_RAB Мой_PREDEL.JKH.UTV.2011(v1.0.1)_INDEX.STATION.2012(v2.0)" xfId="49"/>
    <cellStyle name="_Model_RAB Мой_TEST.TEMPLATE" xfId="50"/>
    <cellStyle name="_Model_RAB Мой_UPDATE.46EE.2011.TO.1.1" xfId="51"/>
    <cellStyle name="_Model_RAB Мой_UPDATE.BALANCE.WARM.2011YEAR.TO.1.1" xfId="52"/>
    <cellStyle name="_Model_RAB Мой_UPDATE.BALANCE.WARM.2011YEAR.TO.1.1_INDEX.STATION.2012(v1.0)_" xfId="53"/>
    <cellStyle name="_Model_RAB Мой_UPDATE.BALANCE.WARM.2011YEAR.TO.1.1_INDEX.STATION.2012(v2.0)" xfId="54"/>
    <cellStyle name="_Model_RAB Мой_UPDATE.BALANCE.WARM.2011YEAR.TO.1.1_OREP.KU.2011.MONTHLY.02(v1.1)" xfId="55"/>
    <cellStyle name="_Model_RAB_MRSK_svod" xfId="56"/>
    <cellStyle name="_Model_RAB_MRSK_svod 2" xfId="57"/>
    <cellStyle name="_Model_RAB_MRSK_svod 2_OREP.KU.2011.MONTHLY.02(v0.1)" xfId="58"/>
    <cellStyle name="_Model_RAB_MRSK_svod 2_OREP.KU.2011.MONTHLY.02(v0.4)" xfId="59"/>
    <cellStyle name="_Model_RAB_MRSK_svod 2_OREP.KU.2011.MONTHLY.11(v1.4)" xfId="60"/>
    <cellStyle name="_Model_RAB_MRSK_svod 2_UPDATE.OREP.KU.2011.MONTHLY.02.TO.1.2" xfId="61"/>
    <cellStyle name="_Model_RAB_MRSK_svod_46EE.2011(v1.0)" xfId="62"/>
    <cellStyle name="_Model_RAB_MRSK_svod_46EE.2011(v1.0)_INDEX.STATION.2012(v1.0)_" xfId="63"/>
    <cellStyle name="_Model_RAB_MRSK_svod_46EE.2011(v1.0)_INDEX.STATION.2012(v2.0)" xfId="64"/>
    <cellStyle name="_Model_RAB_MRSK_svod_ARMRAZR" xfId="65"/>
    <cellStyle name="_Model_RAB_MRSK_svod_BALANCE.WARM.2011YEAR.NEW.UPDATE.SCHEME" xfId="66"/>
    <cellStyle name="_Model_RAB_MRSK_svod_EE.2REK.P2011.4.78(v0.3)" xfId="67"/>
    <cellStyle name="_Model_RAB_MRSK_svod_INVEST.EE.PLAN.4.78(v0.1)" xfId="68"/>
    <cellStyle name="_Model_RAB_MRSK_svod_INVEST.EE.PLAN.4.78(v0.3)" xfId="69"/>
    <cellStyle name="_Model_RAB_MRSK_svod_INVEST.PLAN.4.78(v0.1)" xfId="70"/>
    <cellStyle name="_Model_RAB_MRSK_svod_INVEST.WARM.PLAN.4.78(v0.1)" xfId="71"/>
    <cellStyle name="_Model_RAB_MRSK_svod_INVEST_WARM_PLAN" xfId="72"/>
    <cellStyle name="_Model_RAB_MRSK_svod_NADB.JNVLS.APTEKA.2011(v1.3.3)" xfId="73"/>
    <cellStyle name="_Model_RAB_MRSK_svod_NADB.JNVLS.APTEKA.2011(v1.3.3)_INDEX.STATION.2012(v1.0)_" xfId="74"/>
    <cellStyle name="_Model_RAB_MRSK_svod_NADB.JNVLS.APTEKA.2011(v1.3.3)_INDEX.STATION.2012(v2.0)" xfId="75"/>
    <cellStyle name="_Model_RAB_MRSK_svod_NADB.JNVLS.APTEKA.2011(v1.3.4)" xfId="76"/>
    <cellStyle name="_Model_RAB_MRSK_svod_NADB.JNVLS.APTEKA.2011(v1.3.4)_INDEX.STATION.2012(v1.0)_" xfId="77"/>
    <cellStyle name="_Model_RAB_MRSK_svod_NADB.JNVLS.APTEKA.2011(v1.3.4)_INDEX.STATION.2012(v2.0)" xfId="78"/>
    <cellStyle name="_Model_RAB_MRSK_svod_PREDEL.JKH.UTV.2011(v1.0.1)" xfId="79"/>
    <cellStyle name="_Model_RAB_MRSK_svod_PREDEL.JKH.UTV.2011(v1.0.1)_INDEX.STATION.2012(v1.0)_" xfId="80"/>
    <cellStyle name="_Model_RAB_MRSK_svod_PREDEL.JKH.UTV.2011(v1.0.1)_INDEX.STATION.2012(v2.0)" xfId="81"/>
    <cellStyle name="_Model_RAB_MRSK_svod_TEST.TEMPLATE" xfId="82"/>
    <cellStyle name="_Model_RAB_MRSK_svod_UPDATE.46EE.2011.TO.1.1" xfId="83"/>
    <cellStyle name="_Model_RAB_MRSK_svod_UPDATE.BALANCE.WARM.2011YEAR.TO.1.1" xfId="84"/>
    <cellStyle name="_Model_RAB_MRSK_svod_UPDATE.BALANCE.WARM.2011YEAR.TO.1.1_INDEX.STATION.2012(v1.0)_" xfId="85"/>
    <cellStyle name="_Model_RAB_MRSK_svod_UPDATE.BALANCE.WARM.2011YEAR.TO.1.1_INDEX.STATION.2012(v2.0)" xfId="86"/>
    <cellStyle name="_Model_RAB_MRSK_svod_UPDATE.BALANCE.WARM.2011YEAR.TO.1.1_OREP.KU.2011.MONTHLY.02(v1.1)" xfId="87"/>
    <cellStyle name="_Plug" xfId="88"/>
    <cellStyle name="_Бюджет2006_ПОКАЗАТЕЛИ СВОДНЫЕ" xfId="89"/>
    <cellStyle name="_ВО ОП ТЭС-ОТ- 2007" xfId="90"/>
    <cellStyle name="_ВФ ОАО ТЭС-ОТ- 2009" xfId="91"/>
    <cellStyle name="_выручка по присоединениям2" xfId="92"/>
    <cellStyle name="_Договор аренды ЯЭ с разбивкой" xfId="93"/>
    <cellStyle name="_Защита ФЗП" xfId="94"/>
    <cellStyle name="_Исходные данные для модели" xfId="95"/>
    <cellStyle name="_Консолидация-2008-проект-new" xfId="96"/>
    <cellStyle name="_МОДЕЛЬ_1 (2)" xfId="97"/>
    <cellStyle name="_МОДЕЛЬ_1 (2) 2" xfId="98"/>
    <cellStyle name="_МОДЕЛЬ_1 (2) 2_OREP.KU.2011.MONTHLY.02(v0.1)" xfId="99"/>
    <cellStyle name="_МОДЕЛЬ_1 (2) 2_OREP.KU.2011.MONTHLY.02(v0.4)" xfId="100"/>
    <cellStyle name="_МОДЕЛЬ_1 (2) 2_OREP.KU.2011.MONTHLY.11(v1.4)" xfId="101"/>
    <cellStyle name="_МОДЕЛЬ_1 (2) 2_UPDATE.OREP.KU.2011.MONTHLY.02.TO.1.2" xfId="102"/>
    <cellStyle name="_МОДЕЛЬ_1 (2)_46EE.2011(v1.0)" xfId="103"/>
    <cellStyle name="_МОДЕЛЬ_1 (2)_46EE.2011(v1.0)_INDEX.STATION.2012(v1.0)_" xfId="104"/>
    <cellStyle name="_МОДЕЛЬ_1 (2)_46EE.2011(v1.0)_INDEX.STATION.2012(v2.0)" xfId="105"/>
    <cellStyle name="_МОДЕЛЬ_1 (2)_ARMRAZR" xfId="106"/>
    <cellStyle name="_МОДЕЛЬ_1 (2)_BALANCE.WARM.2011YEAR.NEW.UPDATE.SCHEME" xfId="107"/>
    <cellStyle name="_МОДЕЛЬ_1 (2)_EE.2REK.P2011.4.78(v0.3)" xfId="108"/>
    <cellStyle name="_МОДЕЛЬ_1 (2)_INVEST.EE.PLAN.4.78(v0.1)" xfId="109"/>
    <cellStyle name="_МОДЕЛЬ_1 (2)_INVEST.EE.PLAN.4.78(v0.3)" xfId="110"/>
    <cellStyle name="_МОДЕЛЬ_1 (2)_INVEST.PLAN.4.78(v0.1)" xfId="111"/>
    <cellStyle name="_МОДЕЛЬ_1 (2)_INVEST.WARM.PLAN.4.78(v0.1)" xfId="112"/>
    <cellStyle name="_МОДЕЛЬ_1 (2)_INVEST_WARM_PLAN" xfId="113"/>
    <cellStyle name="_МОДЕЛЬ_1 (2)_NADB.JNVLS.APTEKA.2011(v1.3.3)" xfId="114"/>
    <cellStyle name="_МОДЕЛЬ_1 (2)_NADB.JNVLS.APTEKA.2011(v1.3.3)_INDEX.STATION.2012(v1.0)_" xfId="115"/>
    <cellStyle name="_МОДЕЛЬ_1 (2)_NADB.JNVLS.APTEKA.2011(v1.3.3)_INDEX.STATION.2012(v2.0)" xfId="116"/>
    <cellStyle name="_МОДЕЛЬ_1 (2)_NADB.JNVLS.APTEKA.2011(v1.3.4)" xfId="117"/>
    <cellStyle name="_МОДЕЛЬ_1 (2)_NADB.JNVLS.APTEKA.2011(v1.3.4)_INDEX.STATION.2012(v1.0)_" xfId="118"/>
    <cellStyle name="_МОДЕЛЬ_1 (2)_NADB.JNVLS.APTEKA.2011(v1.3.4)_INDEX.STATION.2012(v2.0)" xfId="119"/>
    <cellStyle name="_МОДЕЛЬ_1 (2)_PREDEL.JKH.UTV.2011(v1.0.1)" xfId="120"/>
    <cellStyle name="_МОДЕЛЬ_1 (2)_PREDEL.JKH.UTV.2011(v1.0.1)_INDEX.STATION.2012(v1.0)_" xfId="121"/>
    <cellStyle name="_МОДЕЛЬ_1 (2)_PREDEL.JKH.UTV.2011(v1.0.1)_INDEX.STATION.2012(v2.0)" xfId="122"/>
    <cellStyle name="_МОДЕЛЬ_1 (2)_TEST.TEMPLATE" xfId="123"/>
    <cellStyle name="_МОДЕЛЬ_1 (2)_UPDATE.46EE.2011.TO.1.1" xfId="124"/>
    <cellStyle name="_МОДЕЛЬ_1 (2)_UPDATE.BALANCE.WARM.2011YEAR.TO.1.1" xfId="125"/>
    <cellStyle name="_МОДЕЛЬ_1 (2)_UPDATE.BALANCE.WARM.2011YEAR.TO.1.1_INDEX.STATION.2012(v1.0)_" xfId="126"/>
    <cellStyle name="_МОДЕЛЬ_1 (2)_UPDATE.BALANCE.WARM.2011YEAR.TO.1.1_INDEX.STATION.2012(v2.0)" xfId="127"/>
    <cellStyle name="_МОДЕЛЬ_1 (2)_UPDATE.BALANCE.WARM.2011YEAR.TO.1.1_OREP.KU.2011.MONTHLY.02(v1.1)" xfId="128"/>
    <cellStyle name="_НВВ 2009 постатейно свод по филиалам_09_02_09" xfId="129"/>
    <cellStyle name="_НВВ 2009 постатейно свод по филиалам_для Валентина" xfId="130"/>
    <cellStyle name="_Омск" xfId="131"/>
    <cellStyle name="_ОТ ИД 2009" xfId="132"/>
    <cellStyle name="_пр 5 тариф RAB" xfId="133"/>
    <cellStyle name="_пр 5 тариф RAB 2" xfId="134"/>
    <cellStyle name="_пр 5 тариф RAB 2_OREP.KU.2011.MONTHLY.02(v0.1)" xfId="135"/>
    <cellStyle name="_пр 5 тариф RAB 2_OREP.KU.2011.MONTHLY.02(v0.4)" xfId="136"/>
    <cellStyle name="_пр 5 тариф RAB 2_OREP.KU.2011.MONTHLY.11(v1.4)" xfId="137"/>
    <cellStyle name="_пр 5 тариф RAB 2_UPDATE.OREP.KU.2011.MONTHLY.02.TO.1.2" xfId="138"/>
    <cellStyle name="_пр 5 тариф RAB_46EE.2011(v1.0)" xfId="139"/>
    <cellStyle name="_пр 5 тариф RAB_46EE.2011(v1.0)_INDEX.STATION.2012(v1.0)_" xfId="140"/>
    <cellStyle name="_пр 5 тариф RAB_46EE.2011(v1.0)_INDEX.STATION.2012(v2.0)" xfId="141"/>
    <cellStyle name="_пр 5 тариф RAB_ARMRAZR" xfId="142"/>
    <cellStyle name="_пр 5 тариф RAB_BALANCE.WARM.2011YEAR.NEW.UPDATE.SCHEME" xfId="143"/>
    <cellStyle name="_пр 5 тариф RAB_EE.2REK.P2011.4.78(v0.3)" xfId="144"/>
    <cellStyle name="_пр 5 тариф RAB_INVEST.EE.PLAN.4.78(v0.1)" xfId="145"/>
    <cellStyle name="_пр 5 тариф RAB_INVEST.EE.PLAN.4.78(v0.3)" xfId="146"/>
    <cellStyle name="_пр 5 тариф RAB_INVEST.PLAN.4.78(v0.1)" xfId="147"/>
    <cellStyle name="_пр 5 тариф RAB_INVEST.WARM.PLAN.4.78(v0.1)" xfId="148"/>
    <cellStyle name="_пр 5 тариф RAB_INVEST_WARM_PLAN" xfId="149"/>
    <cellStyle name="_пр 5 тариф RAB_NADB.JNVLS.APTEKA.2011(v1.3.3)" xfId="150"/>
    <cellStyle name="_пр 5 тариф RAB_NADB.JNVLS.APTEKA.2011(v1.3.3)_INDEX.STATION.2012(v1.0)_" xfId="151"/>
    <cellStyle name="_пр 5 тариф RAB_NADB.JNVLS.APTEKA.2011(v1.3.3)_INDEX.STATION.2012(v2.0)" xfId="152"/>
    <cellStyle name="_пр 5 тариф RAB_NADB.JNVLS.APTEKA.2011(v1.3.4)" xfId="153"/>
    <cellStyle name="_пр 5 тариф RAB_NADB.JNVLS.APTEKA.2011(v1.3.4)_INDEX.STATION.2012(v1.0)_" xfId="154"/>
    <cellStyle name="_пр 5 тариф RAB_NADB.JNVLS.APTEKA.2011(v1.3.4)_INDEX.STATION.2012(v2.0)" xfId="155"/>
    <cellStyle name="_пр 5 тариф RAB_PREDEL.JKH.UTV.2011(v1.0.1)" xfId="156"/>
    <cellStyle name="_пр 5 тариф RAB_PREDEL.JKH.UTV.2011(v1.0.1)_INDEX.STATION.2012(v1.0)_" xfId="157"/>
    <cellStyle name="_пр 5 тариф RAB_PREDEL.JKH.UTV.2011(v1.0.1)_INDEX.STATION.2012(v2.0)" xfId="158"/>
    <cellStyle name="_пр 5 тариф RAB_TEST.TEMPLATE" xfId="159"/>
    <cellStyle name="_пр 5 тариф RAB_UPDATE.46EE.2011.TO.1.1" xfId="160"/>
    <cellStyle name="_пр 5 тариф RAB_UPDATE.BALANCE.WARM.2011YEAR.TO.1.1" xfId="161"/>
    <cellStyle name="_пр 5 тариф RAB_UPDATE.BALANCE.WARM.2011YEAR.TO.1.1_INDEX.STATION.2012(v1.0)_" xfId="162"/>
    <cellStyle name="_пр 5 тариф RAB_UPDATE.BALANCE.WARM.2011YEAR.TO.1.1_INDEX.STATION.2012(v2.0)" xfId="163"/>
    <cellStyle name="_пр 5 тариф RAB_UPDATE.BALANCE.WARM.2011YEAR.TO.1.1_OREP.KU.2011.MONTHLY.02(v1.1)" xfId="164"/>
    <cellStyle name="_Предожение _ДБП_2009 г ( согласованные БП)  (2)" xfId="165"/>
    <cellStyle name="_Приложение 2 0806 факт" xfId="166"/>
    <cellStyle name="_Приложение МТС-3-КС" xfId="167"/>
    <cellStyle name="_Приложение-МТС--2-1" xfId="168"/>
    <cellStyle name="_Расчет RAB_22072008" xfId="169"/>
    <cellStyle name="_Расчет RAB_22072008 2" xfId="170"/>
    <cellStyle name="_Расчет RAB_22072008 2_OREP.KU.2011.MONTHLY.02(v0.1)" xfId="171"/>
    <cellStyle name="_Расчет RAB_22072008 2_OREP.KU.2011.MONTHLY.02(v0.4)" xfId="172"/>
    <cellStyle name="_Расчет RAB_22072008 2_OREP.KU.2011.MONTHLY.11(v1.4)" xfId="173"/>
    <cellStyle name="_Расчет RAB_22072008 2_UPDATE.OREP.KU.2011.MONTHLY.02.TO.1.2" xfId="174"/>
    <cellStyle name="_Расчет RAB_22072008_46EE.2011(v1.0)" xfId="175"/>
    <cellStyle name="_Расчет RAB_22072008_46EE.2011(v1.0)_INDEX.STATION.2012(v1.0)_" xfId="176"/>
    <cellStyle name="_Расчет RAB_22072008_46EE.2011(v1.0)_INDEX.STATION.2012(v2.0)" xfId="177"/>
    <cellStyle name="_Расчет RAB_22072008_ARMRAZR" xfId="178"/>
    <cellStyle name="_Расчет RAB_22072008_BALANCE.WARM.2011YEAR.NEW.UPDATE.SCHEME" xfId="179"/>
    <cellStyle name="_Расчет RAB_22072008_EE.2REK.P2011.4.78(v0.3)" xfId="180"/>
    <cellStyle name="_Расчет RAB_22072008_INVEST.EE.PLAN.4.78(v0.1)" xfId="181"/>
    <cellStyle name="_Расчет RAB_22072008_INVEST.EE.PLAN.4.78(v0.3)" xfId="182"/>
    <cellStyle name="_Расчет RAB_22072008_INVEST.PLAN.4.78(v0.1)" xfId="183"/>
    <cellStyle name="_Расчет RAB_22072008_INVEST.WARM.PLAN.4.78(v0.1)" xfId="184"/>
    <cellStyle name="_Расчет RAB_22072008_INVEST_WARM_PLAN" xfId="185"/>
    <cellStyle name="_Расчет RAB_22072008_NADB.JNVLS.APTEKA.2011(v1.3.3)" xfId="186"/>
    <cellStyle name="_Расчет RAB_22072008_NADB.JNVLS.APTEKA.2011(v1.3.3)_INDEX.STATION.2012(v1.0)_" xfId="187"/>
    <cellStyle name="_Расчет RAB_22072008_NADB.JNVLS.APTEKA.2011(v1.3.3)_INDEX.STATION.2012(v2.0)" xfId="188"/>
    <cellStyle name="_Расчет RAB_22072008_NADB.JNVLS.APTEKA.2011(v1.3.4)" xfId="189"/>
    <cellStyle name="_Расчет RAB_22072008_NADB.JNVLS.APTEKA.2011(v1.3.4)_INDEX.STATION.2012(v1.0)_" xfId="190"/>
    <cellStyle name="_Расчет RAB_22072008_NADB.JNVLS.APTEKA.2011(v1.3.4)_INDEX.STATION.2012(v2.0)" xfId="191"/>
    <cellStyle name="_Расчет RAB_22072008_PREDEL.JKH.UTV.2011(v1.0.1)" xfId="192"/>
    <cellStyle name="_Расчет RAB_22072008_PREDEL.JKH.UTV.2011(v1.0.1)_INDEX.STATION.2012(v1.0)_" xfId="193"/>
    <cellStyle name="_Расчет RAB_22072008_PREDEL.JKH.UTV.2011(v1.0.1)_INDEX.STATION.2012(v2.0)" xfId="194"/>
    <cellStyle name="_Расчет RAB_22072008_TEST.TEMPLATE" xfId="195"/>
    <cellStyle name="_Расчет RAB_22072008_UPDATE.46EE.2011.TO.1.1" xfId="196"/>
    <cellStyle name="_Расчет RAB_22072008_UPDATE.BALANCE.WARM.2011YEAR.TO.1.1" xfId="197"/>
    <cellStyle name="_Расчет RAB_22072008_UPDATE.BALANCE.WARM.2011YEAR.TO.1.1_INDEX.STATION.2012(v1.0)_" xfId="198"/>
    <cellStyle name="_Расчет RAB_22072008_UPDATE.BALANCE.WARM.2011YEAR.TO.1.1_INDEX.STATION.2012(v2.0)" xfId="199"/>
    <cellStyle name="_Расчет RAB_22072008_UPDATE.BALANCE.WARM.2011YEAR.TO.1.1_OREP.KU.2011.MONTHLY.02(v1.1)" xfId="200"/>
    <cellStyle name="_Расчет RAB_Лен и МОЭСК_с 2010 года_14.04.2009_со сглаж_version 3.0_без ФСК" xfId="201"/>
    <cellStyle name="_Расчет RAB_Лен и МОЭСК_с 2010 года_14.04.2009_со сглаж_version 3.0_без ФСК 2" xfId="202"/>
    <cellStyle name="_Расчет RAB_Лен и МОЭСК_с 2010 года_14.04.2009_со сглаж_version 3.0_без ФСК 2_OREP.KU.2011.MONTHLY.02(v0.1)" xfId="203"/>
    <cellStyle name="_Расчет RAB_Лен и МОЭСК_с 2010 года_14.04.2009_со сглаж_version 3.0_без ФСК 2_OREP.KU.2011.MONTHLY.02(v0.4)" xfId="204"/>
    <cellStyle name="_Расчет RAB_Лен и МОЭСК_с 2010 года_14.04.2009_со сглаж_version 3.0_без ФСК 2_OREP.KU.2011.MONTHLY.11(v1.4)" xfId="205"/>
    <cellStyle name="_Расчет RAB_Лен и МОЭСК_с 2010 года_14.04.2009_со сглаж_version 3.0_без ФСК 2_UPDATE.OREP.KU.2011.MONTHLY.02.TO.1.2" xfId="206"/>
    <cellStyle name="_Расчет RAB_Лен и МОЭСК_с 2010 года_14.04.2009_со сглаж_version 3.0_без ФСК_46EE.2011(v1.0)" xfId="207"/>
    <cellStyle name="_Расчет RAB_Лен и МОЭСК_с 2010 года_14.04.2009_со сглаж_version 3.0_без ФСК_46EE.2011(v1.0)_INDEX.STATION.2012(v1.0)_" xfId="208"/>
    <cellStyle name="_Расчет RAB_Лен и МОЭСК_с 2010 года_14.04.2009_со сглаж_version 3.0_без ФСК_46EE.2011(v1.0)_INDEX.STATION.2012(v2.0)" xfId="209"/>
    <cellStyle name="_Расчет RAB_Лен и МОЭСК_с 2010 года_14.04.2009_со сглаж_version 3.0_без ФСК_ARMRAZR" xfId="210"/>
    <cellStyle name="_Расчет RAB_Лен и МОЭСК_с 2010 года_14.04.2009_со сглаж_version 3.0_без ФСК_BALANCE.WARM.2011YEAR.NEW.UPDATE.SCHEME" xfId="211"/>
    <cellStyle name="_Расчет RAB_Лен и МОЭСК_с 2010 года_14.04.2009_со сглаж_version 3.0_без ФСК_EE.2REK.P2011.4.78(v0.3)" xfId="212"/>
    <cellStyle name="_Расчет RAB_Лен и МОЭСК_с 2010 года_14.04.2009_со сглаж_version 3.0_без ФСК_INVEST.EE.PLAN.4.78(v0.1)" xfId="213"/>
    <cellStyle name="_Расчет RAB_Лен и МОЭСК_с 2010 года_14.04.2009_со сглаж_version 3.0_без ФСК_INVEST.EE.PLAN.4.78(v0.3)" xfId="214"/>
    <cellStyle name="_Расчет RAB_Лен и МОЭСК_с 2010 года_14.04.2009_со сглаж_version 3.0_без ФСК_INVEST.PLAN.4.78(v0.1)" xfId="215"/>
    <cellStyle name="_Расчет RAB_Лен и МОЭСК_с 2010 года_14.04.2009_со сглаж_version 3.0_без ФСК_INVEST.WARM.PLAN.4.78(v0.1)" xfId="216"/>
    <cellStyle name="_Расчет RAB_Лен и МОЭСК_с 2010 года_14.04.2009_со сглаж_version 3.0_без ФСК_INVEST_WARM_PLAN" xfId="217"/>
    <cellStyle name="_Расчет RAB_Лен и МОЭСК_с 2010 года_14.04.2009_со сглаж_version 3.0_без ФСК_NADB.JNVLS.APTEKA.2011(v1.3.3)" xfId="218"/>
    <cellStyle name="_Расчет RAB_Лен и МОЭСК_с 2010 года_14.04.2009_со сглаж_version 3.0_без ФСК_NADB.JNVLS.APTEKA.2011(v1.3.3)_INDEX.STATION.2012(v1.0)_" xfId="219"/>
    <cellStyle name="_Расчет RAB_Лен и МОЭСК_с 2010 года_14.04.2009_со сглаж_version 3.0_без ФСК_NADB.JNVLS.APTEKA.2011(v1.3.3)_INDEX.STATION.2012(v2.0)" xfId="220"/>
    <cellStyle name="_Расчет RAB_Лен и МОЭСК_с 2010 года_14.04.2009_со сглаж_version 3.0_без ФСК_NADB.JNVLS.APTEKA.2011(v1.3.4)" xfId="221"/>
    <cellStyle name="_Расчет RAB_Лен и МОЭСК_с 2010 года_14.04.2009_со сглаж_version 3.0_без ФСК_NADB.JNVLS.APTEKA.2011(v1.3.4)_INDEX.STATION.2012(v1.0)_" xfId="222"/>
    <cellStyle name="_Расчет RAB_Лен и МОЭСК_с 2010 года_14.04.2009_со сглаж_version 3.0_без ФСК_NADB.JNVLS.APTEKA.2011(v1.3.4)_INDEX.STATION.2012(v2.0)" xfId="223"/>
    <cellStyle name="_Расчет RAB_Лен и МОЭСК_с 2010 года_14.04.2009_со сглаж_version 3.0_без ФСК_PREDEL.JKH.UTV.2011(v1.0.1)" xfId="224"/>
    <cellStyle name="_Расчет RAB_Лен и МОЭСК_с 2010 года_14.04.2009_со сглаж_version 3.0_без ФСК_PREDEL.JKH.UTV.2011(v1.0.1)_INDEX.STATION.2012(v1.0)_" xfId="225"/>
    <cellStyle name="_Расчет RAB_Лен и МОЭСК_с 2010 года_14.04.2009_со сглаж_version 3.0_без ФСК_PREDEL.JKH.UTV.2011(v1.0.1)_INDEX.STATION.2012(v2.0)" xfId="226"/>
    <cellStyle name="_Расчет RAB_Лен и МОЭСК_с 2010 года_14.04.2009_со сглаж_version 3.0_без ФСК_TEST.TEMPLATE" xfId="227"/>
    <cellStyle name="_Расчет RAB_Лен и МОЭСК_с 2010 года_14.04.2009_со сглаж_version 3.0_без ФСК_UPDATE.46EE.2011.TO.1.1" xfId="228"/>
    <cellStyle name="_Расчет RAB_Лен и МОЭСК_с 2010 года_14.04.2009_со сглаж_version 3.0_без ФСК_UPDATE.BALANCE.WARM.2011YEAR.TO.1.1" xfId="229"/>
    <cellStyle name="_Расчет RAB_Лен и МОЭСК_с 2010 года_14.04.2009_со сглаж_version 3.0_без ФСК_UPDATE.BALANCE.WARM.2011YEAR.TO.1.1_INDEX.STATION.2012(v1.0)_" xfId="230"/>
    <cellStyle name="_Расчет RAB_Лен и МОЭСК_с 2010 года_14.04.2009_со сглаж_version 3.0_без ФСК_UPDATE.BALANCE.WARM.2011YEAR.TO.1.1_INDEX.STATION.2012(v2.0)" xfId="231"/>
    <cellStyle name="_Расчет RAB_Лен и МОЭСК_с 2010 года_14.04.2009_со сглаж_version 3.0_без ФСК_UPDATE.BALANCE.WARM.2011YEAR.TO.1.1_OREP.KU.2011.MONTHLY.02(v1.1)" xfId="232"/>
    <cellStyle name="_Свод по ИПР (2)" xfId="233"/>
    <cellStyle name="_Справочник затрат_ЛХ_20.10.05" xfId="234"/>
    <cellStyle name="_таблицы для расчетов28-04-08_2006-2009_прибыль корр_по ИА" xfId="235"/>
    <cellStyle name="_таблицы для расчетов28-04-08_2006-2009с ИА" xfId="236"/>
    <cellStyle name="_Форма 6  РТК.xls(отчет по Адр пр. ЛО)" xfId="237"/>
    <cellStyle name="_Формат разбивки по МРСК_РСК" xfId="238"/>
    <cellStyle name="_Формат_для Согласования" xfId="239"/>
    <cellStyle name="_ХХХ Прил 2 Формы бюджетных документов 2007" xfId="240"/>
    <cellStyle name="_экон.форм-т ВО 1 с разбивкой" xfId="241"/>
    <cellStyle name="’К‰Э [0.00]" xfId="242"/>
    <cellStyle name="”€ќђќ‘ћ‚›‰" xfId="243"/>
    <cellStyle name="”€љ‘€ђћ‚ђќќ›‰" xfId="244"/>
    <cellStyle name="”ќђќ‘ћ‚›‰" xfId="245"/>
    <cellStyle name="”љ‘ђћ‚ђќќ›‰" xfId="246"/>
    <cellStyle name="„…ќ…†ќ›‰" xfId="247"/>
    <cellStyle name="€’ћѓћ‚›‰" xfId="248"/>
    <cellStyle name="‡ђѓћ‹ћ‚ћљ1" xfId="249"/>
    <cellStyle name="‡ђѓћ‹ћ‚ћљ2" xfId="250"/>
    <cellStyle name="’ћѓћ‚›‰" xfId="251"/>
    <cellStyle name="1Normal" xfId="252"/>
    <cellStyle name="20% - Accent1" xfId="253"/>
    <cellStyle name="20% - Accent1 2" xfId="254"/>
    <cellStyle name="20% - Accent1 3" xfId="255"/>
    <cellStyle name="20% - Accent1_46EE.2011(v1.0)" xfId="256"/>
    <cellStyle name="20% - Accent2" xfId="257"/>
    <cellStyle name="20% - Accent2 2" xfId="258"/>
    <cellStyle name="20% - Accent2 3" xfId="259"/>
    <cellStyle name="20% - Accent2_46EE.2011(v1.0)" xfId="260"/>
    <cellStyle name="20% - Accent3" xfId="261"/>
    <cellStyle name="20% - Accent3 2" xfId="262"/>
    <cellStyle name="20% - Accent3 3" xfId="263"/>
    <cellStyle name="20% - Accent3_46EE.2011(v1.0)" xfId="264"/>
    <cellStyle name="20% - Accent4" xfId="265"/>
    <cellStyle name="20% - Accent4 2" xfId="266"/>
    <cellStyle name="20% - Accent4 3" xfId="267"/>
    <cellStyle name="20% - Accent4_46EE.2011(v1.0)" xfId="268"/>
    <cellStyle name="20% - Accent5" xfId="269"/>
    <cellStyle name="20% - Accent5 2" xfId="270"/>
    <cellStyle name="20% - Accent5 3" xfId="271"/>
    <cellStyle name="20% - Accent5_46EE.2011(v1.0)" xfId="272"/>
    <cellStyle name="20% - Accent6" xfId="273"/>
    <cellStyle name="20% - Accent6 2" xfId="274"/>
    <cellStyle name="20% - Accent6 3" xfId="275"/>
    <cellStyle name="20% - Accent6_46EE.2011(v1.0)" xfId="276"/>
    <cellStyle name="20% - Акцент1" xfId="277"/>
    <cellStyle name="20% - Акцент1 10" xfId="278"/>
    <cellStyle name="20% - Акцент1 2" xfId="279"/>
    <cellStyle name="20% - Акцент1 2 2" xfId="280"/>
    <cellStyle name="20% - Акцент1 2 3" xfId="281"/>
    <cellStyle name="20% - Акцент1 2_46EE.2011(v1.0)" xfId="282"/>
    <cellStyle name="20% - Акцент1 3" xfId="283"/>
    <cellStyle name="20% - Акцент1 3 2" xfId="284"/>
    <cellStyle name="20% - Акцент1 3 3" xfId="285"/>
    <cellStyle name="20% - Акцент1 3_46EE.2011(v1.0)" xfId="286"/>
    <cellStyle name="20% - Акцент1 4" xfId="287"/>
    <cellStyle name="20% - Акцент1 4 2" xfId="288"/>
    <cellStyle name="20% - Акцент1 4 3" xfId="289"/>
    <cellStyle name="20% - Акцент1 4_46EE.2011(v1.0)" xfId="290"/>
    <cellStyle name="20% - Акцент1 5" xfId="291"/>
    <cellStyle name="20% - Акцент1 5 2" xfId="292"/>
    <cellStyle name="20% - Акцент1 5 3" xfId="293"/>
    <cellStyle name="20% - Акцент1 5_46EE.2011(v1.0)" xfId="294"/>
    <cellStyle name="20% - Акцент1 6" xfId="295"/>
    <cellStyle name="20% - Акцент1 6 2" xfId="296"/>
    <cellStyle name="20% - Акцент1 6 3" xfId="297"/>
    <cellStyle name="20% - Акцент1 6_46EE.2011(v1.0)" xfId="298"/>
    <cellStyle name="20% - Акцент1 7" xfId="299"/>
    <cellStyle name="20% - Акцент1 7 2" xfId="300"/>
    <cellStyle name="20% - Акцент1 7 3" xfId="301"/>
    <cellStyle name="20% - Акцент1 7_46EE.2011(v1.0)" xfId="302"/>
    <cellStyle name="20% - Акцент1 8" xfId="303"/>
    <cellStyle name="20% - Акцент1 8 2" xfId="304"/>
    <cellStyle name="20% - Акцент1 8 3" xfId="305"/>
    <cellStyle name="20% - Акцент1 8_46EE.2011(v1.0)" xfId="306"/>
    <cellStyle name="20% - Акцент1 9" xfId="307"/>
    <cellStyle name="20% - Акцент1 9 2" xfId="308"/>
    <cellStyle name="20% - Акцент1 9 3" xfId="309"/>
    <cellStyle name="20% - Акцент1 9_46EE.2011(v1.0)" xfId="310"/>
    <cellStyle name="20% - Акцент2" xfId="311"/>
    <cellStyle name="20% - Акцент2 10" xfId="312"/>
    <cellStyle name="20% - Акцент2 2" xfId="313"/>
    <cellStyle name="20% - Акцент2 2 2" xfId="314"/>
    <cellStyle name="20% - Акцент2 2 3" xfId="315"/>
    <cellStyle name="20% - Акцент2 2_46EE.2011(v1.0)" xfId="316"/>
    <cellStyle name="20% - Акцент2 3" xfId="317"/>
    <cellStyle name="20% - Акцент2 3 2" xfId="318"/>
    <cellStyle name="20% - Акцент2 3 3" xfId="319"/>
    <cellStyle name="20% - Акцент2 3_46EE.2011(v1.0)" xfId="320"/>
    <cellStyle name="20% - Акцент2 4" xfId="321"/>
    <cellStyle name="20% - Акцент2 4 2" xfId="322"/>
    <cellStyle name="20% - Акцент2 4 3" xfId="323"/>
    <cellStyle name="20% - Акцент2 4_46EE.2011(v1.0)" xfId="324"/>
    <cellStyle name="20% - Акцент2 5" xfId="325"/>
    <cellStyle name="20% - Акцент2 5 2" xfId="326"/>
    <cellStyle name="20% - Акцент2 5 3" xfId="327"/>
    <cellStyle name="20% - Акцент2 5_46EE.2011(v1.0)" xfId="328"/>
    <cellStyle name="20% - Акцент2 6" xfId="329"/>
    <cellStyle name="20% - Акцент2 6 2" xfId="330"/>
    <cellStyle name="20% - Акцент2 6 3" xfId="331"/>
    <cellStyle name="20% - Акцент2 6_46EE.2011(v1.0)" xfId="332"/>
    <cellStyle name="20% - Акцент2 7" xfId="333"/>
    <cellStyle name="20% - Акцент2 7 2" xfId="334"/>
    <cellStyle name="20% - Акцент2 7 3" xfId="335"/>
    <cellStyle name="20% - Акцент2 7_46EE.2011(v1.0)" xfId="336"/>
    <cellStyle name="20% - Акцент2 8" xfId="337"/>
    <cellStyle name="20% - Акцент2 8 2" xfId="338"/>
    <cellStyle name="20% - Акцент2 8 3" xfId="339"/>
    <cellStyle name="20% - Акцент2 8_46EE.2011(v1.0)" xfId="340"/>
    <cellStyle name="20% - Акцент2 9" xfId="341"/>
    <cellStyle name="20% - Акцент2 9 2" xfId="342"/>
    <cellStyle name="20% - Акцент2 9 3" xfId="343"/>
    <cellStyle name="20% - Акцент2 9_46EE.2011(v1.0)" xfId="344"/>
    <cellStyle name="20% - Акцент3" xfId="345"/>
    <cellStyle name="20% - Акцент3 10" xfId="346"/>
    <cellStyle name="20% - Акцент3 2" xfId="347"/>
    <cellStyle name="20% - Акцент3 2 2" xfId="348"/>
    <cellStyle name="20% - Акцент3 2 3" xfId="349"/>
    <cellStyle name="20% - Акцент3 2_46EE.2011(v1.0)" xfId="350"/>
    <cellStyle name="20% - Акцент3 3" xfId="351"/>
    <cellStyle name="20% - Акцент3 3 2" xfId="352"/>
    <cellStyle name="20% - Акцент3 3 3" xfId="353"/>
    <cellStyle name="20% - Акцент3 3_46EE.2011(v1.0)" xfId="354"/>
    <cellStyle name="20% - Акцент3 4" xfId="355"/>
    <cellStyle name="20% - Акцент3 4 2" xfId="356"/>
    <cellStyle name="20% - Акцент3 4 3" xfId="357"/>
    <cellStyle name="20% - Акцент3 4_46EE.2011(v1.0)" xfId="358"/>
    <cellStyle name="20% - Акцент3 5" xfId="359"/>
    <cellStyle name="20% - Акцент3 5 2" xfId="360"/>
    <cellStyle name="20% - Акцент3 5 3" xfId="361"/>
    <cellStyle name="20% - Акцент3 5_46EE.2011(v1.0)" xfId="362"/>
    <cellStyle name="20% - Акцент3 6" xfId="363"/>
    <cellStyle name="20% - Акцент3 6 2" xfId="364"/>
    <cellStyle name="20% - Акцент3 6 3" xfId="365"/>
    <cellStyle name="20% - Акцент3 6_46EE.2011(v1.0)" xfId="366"/>
    <cellStyle name="20% - Акцент3 7" xfId="367"/>
    <cellStyle name="20% - Акцент3 7 2" xfId="368"/>
    <cellStyle name="20% - Акцент3 7 3" xfId="369"/>
    <cellStyle name="20% - Акцент3 7_46EE.2011(v1.0)" xfId="370"/>
    <cellStyle name="20% - Акцент3 8" xfId="371"/>
    <cellStyle name="20% - Акцент3 8 2" xfId="372"/>
    <cellStyle name="20% - Акцент3 8 3" xfId="373"/>
    <cellStyle name="20% - Акцент3 8_46EE.2011(v1.0)" xfId="374"/>
    <cellStyle name="20% - Акцент3 9" xfId="375"/>
    <cellStyle name="20% - Акцент3 9 2" xfId="376"/>
    <cellStyle name="20% - Акцент3 9 3" xfId="377"/>
    <cellStyle name="20% - Акцент3 9_46EE.2011(v1.0)" xfId="378"/>
    <cellStyle name="20% - Акцент4" xfId="379"/>
    <cellStyle name="20% - Акцент4 10" xfId="380"/>
    <cellStyle name="20% - Акцент4 2" xfId="381"/>
    <cellStyle name="20% - Акцент4 2 2" xfId="382"/>
    <cellStyle name="20% - Акцент4 2 3" xfId="383"/>
    <cellStyle name="20% - Акцент4 2_46EE.2011(v1.0)" xfId="384"/>
    <cellStyle name="20% - Акцент4 3" xfId="385"/>
    <cellStyle name="20% - Акцент4 3 2" xfId="386"/>
    <cellStyle name="20% - Акцент4 3 3" xfId="387"/>
    <cellStyle name="20% - Акцент4 3_46EE.2011(v1.0)" xfId="388"/>
    <cellStyle name="20% - Акцент4 4" xfId="389"/>
    <cellStyle name="20% - Акцент4 4 2" xfId="390"/>
    <cellStyle name="20% - Акцент4 4 3" xfId="391"/>
    <cellStyle name="20% - Акцент4 4_46EE.2011(v1.0)" xfId="392"/>
    <cellStyle name="20% - Акцент4 5" xfId="393"/>
    <cellStyle name="20% - Акцент4 5 2" xfId="394"/>
    <cellStyle name="20% - Акцент4 5 3" xfId="395"/>
    <cellStyle name="20% - Акцент4 5_46EE.2011(v1.0)" xfId="396"/>
    <cellStyle name="20% - Акцент4 6" xfId="397"/>
    <cellStyle name="20% - Акцент4 6 2" xfId="398"/>
    <cellStyle name="20% - Акцент4 6 3" xfId="399"/>
    <cellStyle name="20% - Акцент4 6_46EE.2011(v1.0)" xfId="400"/>
    <cellStyle name="20% - Акцент4 7" xfId="401"/>
    <cellStyle name="20% - Акцент4 7 2" xfId="402"/>
    <cellStyle name="20% - Акцент4 7 3" xfId="403"/>
    <cellStyle name="20% - Акцент4 7_46EE.2011(v1.0)" xfId="404"/>
    <cellStyle name="20% - Акцент4 8" xfId="405"/>
    <cellStyle name="20% - Акцент4 8 2" xfId="406"/>
    <cellStyle name="20% - Акцент4 8 3" xfId="407"/>
    <cellStyle name="20% - Акцент4 8_46EE.2011(v1.0)" xfId="408"/>
    <cellStyle name="20% - Акцент4 9" xfId="409"/>
    <cellStyle name="20% - Акцент4 9 2" xfId="410"/>
    <cellStyle name="20% - Акцент4 9 3" xfId="411"/>
    <cellStyle name="20% - Акцент4 9_46EE.2011(v1.0)" xfId="412"/>
    <cellStyle name="20% - Акцент5" xfId="413"/>
    <cellStyle name="20% - Акцент5 10" xfId="414"/>
    <cellStyle name="20% - Акцент5 2" xfId="415"/>
    <cellStyle name="20% - Акцент5 2 2" xfId="416"/>
    <cellStyle name="20% - Акцент5 2 3" xfId="417"/>
    <cellStyle name="20% - Акцент5 2_46EE.2011(v1.0)" xfId="418"/>
    <cellStyle name="20% - Акцент5 3" xfId="419"/>
    <cellStyle name="20% - Акцент5 3 2" xfId="420"/>
    <cellStyle name="20% - Акцент5 3 3" xfId="421"/>
    <cellStyle name="20% - Акцент5 3_46EE.2011(v1.0)" xfId="422"/>
    <cellStyle name="20% - Акцент5 4" xfId="423"/>
    <cellStyle name="20% - Акцент5 4 2" xfId="424"/>
    <cellStyle name="20% - Акцент5 4 3" xfId="425"/>
    <cellStyle name="20% - Акцент5 4_46EE.2011(v1.0)" xfId="426"/>
    <cellStyle name="20% - Акцент5 5" xfId="427"/>
    <cellStyle name="20% - Акцент5 5 2" xfId="428"/>
    <cellStyle name="20% - Акцент5 5 3" xfId="429"/>
    <cellStyle name="20% - Акцент5 5_46EE.2011(v1.0)" xfId="430"/>
    <cellStyle name="20% - Акцент5 6" xfId="431"/>
    <cellStyle name="20% - Акцент5 6 2" xfId="432"/>
    <cellStyle name="20% - Акцент5 6 3" xfId="433"/>
    <cellStyle name="20% - Акцент5 6_46EE.2011(v1.0)" xfId="434"/>
    <cellStyle name="20% - Акцент5 7" xfId="435"/>
    <cellStyle name="20% - Акцент5 7 2" xfId="436"/>
    <cellStyle name="20% - Акцент5 7 3" xfId="437"/>
    <cellStyle name="20% - Акцент5 7_46EE.2011(v1.0)" xfId="438"/>
    <cellStyle name="20% - Акцент5 8" xfId="439"/>
    <cellStyle name="20% - Акцент5 8 2" xfId="440"/>
    <cellStyle name="20% - Акцент5 8 3" xfId="441"/>
    <cellStyle name="20% - Акцент5 8_46EE.2011(v1.0)" xfId="442"/>
    <cellStyle name="20% - Акцент5 9" xfId="443"/>
    <cellStyle name="20% - Акцент5 9 2" xfId="444"/>
    <cellStyle name="20% - Акцент5 9 3" xfId="445"/>
    <cellStyle name="20% - Акцент5 9_46EE.2011(v1.0)" xfId="446"/>
    <cellStyle name="20% - Акцент6" xfId="447"/>
    <cellStyle name="20% - Акцент6 10" xfId="448"/>
    <cellStyle name="20% - Акцент6 2" xfId="449"/>
    <cellStyle name="20% - Акцент6 2 2" xfId="450"/>
    <cellStyle name="20% - Акцент6 2 3" xfId="451"/>
    <cellStyle name="20% - Акцент6 2_46EE.2011(v1.0)" xfId="452"/>
    <cellStyle name="20% - Акцент6 3" xfId="453"/>
    <cellStyle name="20% - Акцент6 3 2" xfId="454"/>
    <cellStyle name="20% - Акцент6 3 3" xfId="455"/>
    <cellStyle name="20% - Акцент6 3_46EE.2011(v1.0)" xfId="456"/>
    <cellStyle name="20% - Акцент6 4" xfId="457"/>
    <cellStyle name="20% - Акцент6 4 2" xfId="458"/>
    <cellStyle name="20% - Акцент6 4 3" xfId="459"/>
    <cellStyle name="20% - Акцент6 4_46EE.2011(v1.0)" xfId="460"/>
    <cellStyle name="20% - Акцент6 5" xfId="461"/>
    <cellStyle name="20% - Акцент6 5 2" xfId="462"/>
    <cellStyle name="20% - Акцент6 5 3" xfId="463"/>
    <cellStyle name="20% - Акцент6 5_46EE.2011(v1.0)" xfId="464"/>
    <cellStyle name="20% - Акцент6 6" xfId="465"/>
    <cellStyle name="20% - Акцент6 6 2" xfId="466"/>
    <cellStyle name="20% - Акцент6 6 3" xfId="467"/>
    <cellStyle name="20% - Акцент6 6_46EE.2011(v1.0)" xfId="468"/>
    <cellStyle name="20% - Акцент6 7" xfId="469"/>
    <cellStyle name="20% - Акцент6 7 2" xfId="470"/>
    <cellStyle name="20% - Акцент6 7 3" xfId="471"/>
    <cellStyle name="20% - Акцент6 7_46EE.2011(v1.0)" xfId="472"/>
    <cellStyle name="20% - Акцент6 8" xfId="473"/>
    <cellStyle name="20% - Акцент6 8 2" xfId="474"/>
    <cellStyle name="20% - Акцент6 8 3" xfId="475"/>
    <cellStyle name="20% - Акцент6 8_46EE.2011(v1.0)" xfId="476"/>
    <cellStyle name="20% - Акцент6 9" xfId="477"/>
    <cellStyle name="20% - Акцент6 9 2" xfId="478"/>
    <cellStyle name="20% - Акцент6 9 3" xfId="479"/>
    <cellStyle name="20% - Акцент6 9_46EE.2011(v1.0)" xfId="480"/>
    <cellStyle name="40% - Accent1" xfId="481"/>
    <cellStyle name="40% - Accent1 2" xfId="482"/>
    <cellStyle name="40% - Accent1 3" xfId="483"/>
    <cellStyle name="40% - Accent1_46EE.2011(v1.0)" xfId="484"/>
    <cellStyle name="40% - Accent2" xfId="485"/>
    <cellStyle name="40% - Accent2 2" xfId="486"/>
    <cellStyle name="40% - Accent2 3" xfId="487"/>
    <cellStyle name="40% - Accent2_46EE.2011(v1.0)" xfId="488"/>
    <cellStyle name="40% - Accent3" xfId="489"/>
    <cellStyle name="40% - Accent3 2" xfId="490"/>
    <cellStyle name="40% - Accent3 3" xfId="491"/>
    <cellStyle name="40% - Accent3_46EE.2011(v1.0)" xfId="492"/>
    <cellStyle name="40% - Accent4" xfId="493"/>
    <cellStyle name="40% - Accent4 2" xfId="494"/>
    <cellStyle name="40% - Accent4 3" xfId="495"/>
    <cellStyle name="40% - Accent4_46EE.2011(v1.0)" xfId="496"/>
    <cellStyle name="40% - Accent5" xfId="497"/>
    <cellStyle name="40% - Accent5 2" xfId="498"/>
    <cellStyle name="40% - Accent5 3" xfId="499"/>
    <cellStyle name="40% - Accent5_46EE.2011(v1.0)" xfId="500"/>
    <cellStyle name="40% - Accent6" xfId="501"/>
    <cellStyle name="40% - Accent6 2" xfId="502"/>
    <cellStyle name="40% - Accent6 3" xfId="503"/>
    <cellStyle name="40% - Accent6_46EE.2011(v1.0)" xfId="504"/>
    <cellStyle name="40% - Акцент1" xfId="505"/>
    <cellStyle name="40% - Акцент1 10" xfId="506"/>
    <cellStyle name="40% - Акцент1 2" xfId="507"/>
    <cellStyle name="40% - Акцент1 2 2" xfId="508"/>
    <cellStyle name="40% - Акцент1 2 3" xfId="509"/>
    <cellStyle name="40% - Акцент1 2_46EE.2011(v1.0)" xfId="510"/>
    <cellStyle name="40% - Акцент1 3" xfId="511"/>
    <cellStyle name="40% - Акцент1 3 2" xfId="512"/>
    <cellStyle name="40% - Акцент1 3 3" xfId="513"/>
    <cellStyle name="40% - Акцент1 3_46EE.2011(v1.0)" xfId="514"/>
    <cellStyle name="40% - Акцент1 4" xfId="515"/>
    <cellStyle name="40% - Акцент1 4 2" xfId="516"/>
    <cellStyle name="40% - Акцент1 4 3" xfId="517"/>
    <cellStyle name="40% - Акцент1 4_46EE.2011(v1.0)" xfId="518"/>
    <cellStyle name="40% - Акцент1 5" xfId="519"/>
    <cellStyle name="40% - Акцент1 5 2" xfId="520"/>
    <cellStyle name="40% - Акцент1 5 3" xfId="521"/>
    <cellStyle name="40% - Акцент1 5_46EE.2011(v1.0)" xfId="522"/>
    <cellStyle name="40% - Акцент1 6" xfId="523"/>
    <cellStyle name="40% - Акцент1 6 2" xfId="524"/>
    <cellStyle name="40% - Акцент1 6 3" xfId="525"/>
    <cellStyle name="40% - Акцент1 6_46EE.2011(v1.0)" xfId="526"/>
    <cellStyle name="40% - Акцент1 7" xfId="527"/>
    <cellStyle name="40% - Акцент1 7 2" xfId="528"/>
    <cellStyle name="40% - Акцент1 7 3" xfId="529"/>
    <cellStyle name="40% - Акцент1 7_46EE.2011(v1.0)" xfId="530"/>
    <cellStyle name="40% - Акцент1 8" xfId="531"/>
    <cellStyle name="40% - Акцент1 8 2" xfId="532"/>
    <cellStyle name="40% - Акцент1 8 3" xfId="533"/>
    <cellStyle name="40% - Акцент1 8_46EE.2011(v1.0)" xfId="534"/>
    <cellStyle name="40% - Акцент1 9" xfId="535"/>
    <cellStyle name="40% - Акцент1 9 2" xfId="536"/>
    <cellStyle name="40% - Акцент1 9 3" xfId="537"/>
    <cellStyle name="40% - Акцент1 9_46EE.2011(v1.0)" xfId="538"/>
    <cellStyle name="40% - Акцент2" xfId="539"/>
    <cellStyle name="40% - Акцент2 10" xfId="540"/>
    <cellStyle name="40% - Акцент2 2" xfId="541"/>
    <cellStyle name="40% - Акцент2 2 2" xfId="542"/>
    <cellStyle name="40% - Акцент2 2 3" xfId="543"/>
    <cellStyle name="40% - Акцент2 2_46EE.2011(v1.0)" xfId="544"/>
    <cellStyle name="40% - Акцент2 3" xfId="545"/>
    <cellStyle name="40% - Акцент2 3 2" xfId="546"/>
    <cellStyle name="40% - Акцент2 3 3" xfId="547"/>
    <cellStyle name="40% - Акцент2 3_46EE.2011(v1.0)" xfId="548"/>
    <cellStyle name="40% - Акцент2 4" xfId="549"/>
    <cellStyle name="40% - Акцент2 4 2" xfId="550"/>
    <cellStyle name="40% - Акцент2 4 3" xfId="551"/>
    <cellStyle name="40% - Акцент2 4_46EE.2011(v1.0)" xfId="552"/>
    <cellStyle name="40% - Акцент2 5" xfId="553"/>
    <cellStyle name="40% - Акцент2 5 2" xfId="554"/>
    <cellStyle name="40% - Акцент2 5 3" xfId="555"/>
    <cellStyle name="40% - Акцент2 5_46EE.2011(v1.0)" xfId="556"/>
    <cellStyle name="40% - Акцент2 6" xfId="557"/>
    <cellStyle name="40% - Акцент2 6 2" xfId="558"/>
    <cellStyle name="40% - Акцент2 6 3" xfId="559"/>
    <cellStyle name="40% - Акцент2 6_46EE.2011(v1.0)" xfId="560"/>
    <cellStyle name="40% - Акцент2 7" xfId="561"/>
    <cellStyle name="40% - Акцент2 7 2" xfId="562"/>
    <cellStyle name="40% - Акцент2 7 3" xfId="563"/>
    <cellStyle name="40% - Акцент2 7_46EE.2011(v1.0)" xfId="564"/>
    <cellStyle name="40% - Акцент2 8" xfId="565"/>
    <cellStyle name="40% - Акцент2 8 2" xfId="566"/>
    <cellStyle name="40% - Акцент2 8 3" xfId="567"/>
    <cellStyle name="40% - Акцент2 8_46EE.2011(v1.0)" xfId="568"/>
    <cellStyle name="40% - Акцент2 9" xfId="569"/>
    <cellStyle name="40% - Акцент2 9 2" xfId="570"/>
    <cellStyle name="40% - Акцент2 9 3" xfId="571"/>
    <cellStyle name="40% - Акцент2 9_46EE.2011(v1.0)" xfId="572"/>
    <cellStyle name="40% - Акцент3" xfId="573"/>
    <cellStyle name="40% - Акцент3 10" xfId="574"/>
    <cellStyle name="40% - Акцент3 2" xfId="575"/>
    <cellStyle name="40% - Акцент3 2 2" xfId="576"/>
    <cellStyle name="40% - Акцент3 2 3" xfId="577"/>
    <cellStyle name="40% - Акцент3 2_46EE.2011(v1.0)" xfId="578"/>
    <cellStyle name="40% - Акцент3 3" xfId="579"/>
    <cellStyle name="40% - Акцент3 3 2" xfId="580"/>
    <cellStyle name="40% - Акцент3 3 3" xfId="581"/>
    <cellStyle name="40% - Акцент3 3_46EE.2011(v1.0)" xfId="582"/>
    <cellStyle name="40% - Акцент3 4" xfId="583"/>
    <cellStyle name="40% - Акцент3 4 2" xfId="584"/>
    <cellStyle name="40% - Акцент3 4 3" xfId="585"/>
    <cellStyle name="40% - Акцент3 4_46EE.2011(v1.0)" xfId="586"/>
    <cellStyle name="40% - Акцент3 5" xfId="587"/>
    <cellStyle name="40% - Акцент3 5 2" xfId="588"/>
    <cellStyle name="40% - Акцент3 5 3" xfId="589"/>
    <cellStyle name="40% - Акцент3 5_46EE.2011(v1.0)" xfId="590"/>
    <cellStyle name="40% - Акцент3 6" xfId="591"/>
    <cellStyle name="40% - Акцент3 6 2" xfId="592"/>
    <cellStyle name="40% - Акцент3 6 3" xfId="593"/>
    <cellStyle name="40% - Акцент3 6_46EE.2011(v1.0)" xfId="594"/>
    <cellStyle name="40% - Акцент3 7" xfId="595"/>
    <cellStyle name="40% - Акцент3 7 2" xfId="596"/>
    <cellStyle name="40% - Акцент3 7 3" xfId="597"/>
    <cellStyle name="40% - Акцент3 7_46EE.2011(v1.0)" xfId="598"/>
    <cellStyle name="40% - Акцент3 8" xfId="599"/>
    <cellStyle name="40% - Акцент3 8 2" xfId="600"/>
    <cellStyle name="40% - Акцент3 8 3" xfId="601"/>
    <cellStyle name="40% - Акцент3 8_46EE.2011(v1.0)" xfId="602"/>
    <cellStyle name="40% - Акцент3 9" xfId="603"/>
    <cellStyle name="40% - Акцент3 9 2" xfId="604"/>
    <cellStyle name="40% - Акцент3 9 3" xfId="605"/>
    <cellStyle name="40% - Акцент3 9_46EE.2011(v1.0)" xfId="606"/>
    <cellStyle name="40% - Акцент4" xfId="607"/>
    <cellStyle name="40% - Акцент4 10" xfId="608"/>
    <cellStyle name="40% - Акцент4 2" xfId="609"/>
    <cellStyle name="40% - Акцент4 2 2" xfId="610"/>
    <cellStyle name="40% - Акцент4 2 3" xfId="611"/>
    <cellStyle name="40% - Акцент4 2_46EE.2011(v1.0)" xfId="612"/>
    <cellStyle name="40% - Акцент4 3" xfId="613"/>
    <cellStyle name="40% - Акцент4 3 2" xfId="614"/>
    <cellStyle name="40% - Акцент4 3 3" xfId="615"/>
    <cellStyle name="40% - Акцент4 3_46EE.2011(v1.0)" xfId="616"/>
    <cellStyle name="40% - Акцент4 4" xfId="617"/>
    <cellStyle name="40% - Акцент4 4 2" xfId="618"/>
    <cellStyle name="40% - Акцент4 4 3" xfId="619"/>
    <cellStyle name="40% - Акцент4 4_46EE.2011(v1.0)" xfId="620"/>
    <cellStyle name="40% - Акцент4 5" xfId="621"/>
    <cellStyle name="40% - Акцент4 5 2" xfId="622"/>
    <cellStyle name="40% - Акцент4 5 3" xfId="623"/>
    <cellStyle name="40% - Акцент4 5_46EE.2011(v1.0)" xfId="624"/>
    <cellStyle name="40% - Акцент4 6" xfId="625"/>
    <cellStyle name="40% - Акцент4 6 2" xfId="626"/>
    <cellStyle name="40% - Акцент4 6 3" xfId="627"/>
    <cellStyle name="40% - Акцент4 6_46EE.2011(v1.0)" xfId="628"/>
    <cellStyle name="40% - Акцент4 7" xfId="629"/>
    <cellStyle name="40% - Акцент4 7 2" xfId="630"/>
    <cellStyle name="40% - Акцент4 7 3" xfId="631"/>
    <cellStyle name="40% - Акцент4 7_46EE.2011(v1.0)" xfId="632"/>
    <cellStyle name="40% - Акцент4 8" xfId="633"/>
    <cellStyle name="40% - Акцент4 8 2" xfId="634"/>
    <cellStyle name="40% - Акцент4 8 3" xfId="635"/>
    <cellStyle name="40% - Акцент4 8_46EE.2011(v1.0)" xfId="636"/>
    <cellStyle name="40% - Акцент4 9" xfId="637"/>
    <cellStyle name="40% - Акцент4 9 2" xfId="638"/>
    <cellStyle name="40% - Акцент4 9 3" xfId="639"/>
    <cellStyle name="40% - Акцент4 9_46EE.2011(v1.0)" xfId="640"/>
    <cellStyle name="40% - Акцент5" xfId="641"/>
    <cellStyle name="40% - Акцент5 10" xfId="642"/>
    <cellStyle name="40% - Акцент5 2" xfId="643"/>
    <cellStyle name="40% - Акцент5 2 2" xfId="644"/>
    <cellStyle name="40% - Акцент5 2 3" xfId="645"/>
    <cellStyle name="40% - Акцент5 2_46EE.2011(v1.0)" xfId="646"/>
    <cellStyle name="40% - Акцент5 3" xfId="647"/>
    <cellStyle name="40% - Акцент5 3 2" xfId="648"/>
    <cellStyle name="40% - Акцент5 3 3" xfId="649"/>
    <cellStyle name="40% - Акцент5 3_46EE.2011(v1.0)" xfId="650"/>
    <cellStyle name="40% - Акцент5 4" xfId="651"/>
    <cellStyle name="40% - Акцент5 4 2" xfId="652"/>
    <cellStyle name="40% - Акцент5 4 3" xfId="653"/>
    <cellStyle name="40% - Акцент5 4_46EE.2011(v1.0)" xfId="654"/>
    <cellStyle name="40% - Акцент5 5" xfId="655"/>
    <cellStyle name="40% - Акцент5 5 2" xfId="656"/>
    <cellStyle name="40% - Акцент5 5 3" xfId="657"/>
    <cellStyle name="40% - Акцент5 5_46EE.2011(v1.0)" xfId="658"/>
    <cellStyle name="40% - Акцент5 6" xfId="659"/>
    <cellStyle name="40% - Акцент5 6 2" xfId="660"/>
    <cellStyle name="40% - Акцент5 6 3" xfId="661"/>
    <cellStyle name="40% - Акцент5 6_46EE.2011(v1.0)" xfId="662"/>
    <cellStyle name="40% - Акцент5 7" xfId="663"/>
    <cellStyle name="40% - Акцент5 7 2" xfId="664"/>
    <cellStyle name="40% - Акцент5 7 3" xfId="665"/>
    <cellStyle name="40% - Акцент5 7_46EE.2011(v1.0)" xfId="666"/>
    <cellStyle name="40% - Акцент5 8" xfId="667"/>
    <cellStyle name="40% - Акцент5 8 2" xfId="668"/>
    <cellStyle name="40% - Акцент5 8 3" xfId="669"/>
    <cellStyle name="40% - Акцент5 8_46EE.2011(v1.0)" xfId="670"/>
    <cellStyle name="40% - Акцент5 9" xfId="671"/>
    <cellStyle name="40% - Акцент5 9 2" xfId="672"/>
    <cellStyle name="40% - Акцент5 9 3" xfId="673"/>
    <cellStyle name="40% - Акцент5 9_46EE.2011(v1.0)" xfId="674"/>
    <cellStyle name="40% - Акцент6" xfId="675"/>
    <cellStyle name="40% - Акцент6 10" xfId="676"/>
    <cellStyle name="40% - Акцент6 2" xfId="677"/>
    <cellStyle name="40% - Акцент6 2 2" xfId="678"/>
    <cellStyle name="40% - Акцент6 2 3" xfId="679"/>
    <cellStyle name="40% - Акцент6 2_46EE.2011(v1.0)" xfId="680"/>
    <cellStyle name="40% - Акцент6 3" xfId="681"/>
    <cellStyle name="40% - Акцент6 3 2" xfId="682"/>
    <cellStyle name="40% - Акцент6 3 3" xfId="683"/>
    <cellStyle name="40% - Акцент6 3_46EE.2011(v1.0)" xfId="684"/>
    <cellStyle name="40% - Акцент6 4" xfId="685"/>
    <cellStyle name="40% - Акцент6 4 2" xfId="686"/>
    <cellStyle name="40% - Акцент6 4 3" xfId="687"/>
    <cellStyle name="40% - Акцент6 4_46EE.2011(v1.0)" xfId="688"/>
    <cellStyle name="40% - Акцент6 5" xfId="689"/>
    <cellStyle name="40% - Акцент6 5 2" xfId="690"/>
    <cellStyle name="40% - Акцент6 5 3" xfId="691"/>
    <cellStyle name="40% - Акцент6 5_46EE.2011(v1.0)" xfId="692"/>
    <cellStyle name="40% - Акцент6 6" xfId="693"/>
    <cellStyle name="40% - Акцент6 6 2" xfId="694"/>
    <cellStyle name="40% - Акцент6 6 3" xfId="695"/>
    <cellStyle name="40% - Акцент6 6_46EE.2011(v1.0)" xfId="696"/>
    <cellStyle name="40% - Акцент6 7" xfId="697"/>
    <cellStyle name="40% - Акцент6 7 2" xfId="698"/>
    <cellStyle name="40% - Акцент6 7 3" xfId="699"/>
    <cellStyle name="40% - Акцент6 7_46EE.2011(v1.0)" xfId="700"/>
    <cellStyle name="40% - Акцент6 8" xfId="701"/>
    <cellStyle name="40% - Акцент6 8 2" xfId="702"/>
    <cellStyle name="40% - Акцент6 8 3" xfId="703"/>
    <cellStyle name="40% - Акцент6 8_46EE.2011(v1.0)" xfId="704"/>
    <cellStyle name="40% - Акцент6 9" xfId="705"/>
    <cellStyle name="40% - Акцент6 9 2" xfId="706"/>
    <cellStyle name="40% - Акцент6 9 3" xfId="707"/>
    <cellStyle name="40% - Акцент6 9_46EE.2011(v1.0)" xfId="708"/>
    <cellStyle name="60% - Accent1" xfId="709"/>
    <cellStyle name="60% - Accent2" xfId="710"/>
    <cellStyle name="60% - Accent3" xfId="711"/>
    <cellStyle name="60% - Accent4" xfId="712"/>
    <cellStyle name="60% - Accent5" xfId="713"/>
    <cellStyle name="60% - Accent6" xfId="714"/>
    <cellStyle name="60% - Акцент1" xfId="715"/>
    <cellStyle name="60% - Акцент1 2" xfId="716"/>
    <cellStyle name="60% - Акцент1 2 2" xfId="717"/>
    <cellStyle name="60% - Акцент1 3" xfId="718"/>
    <cellStyle name="60% - Акцент1 3 2" xfId="719"/>
    <cellStyle name="60% - Акцент1 4" xfId="720"/>
    <cellStyle name="60% - Акцент1 4 2" xfId="721"/>
    <cellStyle name="60% - Акцент1 5" xfId="722"/>
    <cellStyle name="60% - Акцент1 5 2" xfId="723"/>
    <cellStyle name="60% - Акцент1 6" xfId="724"/>
    <cellStyle name="60% - Акцент1 6 2" xfId="725"/>
    <cellStyle name="60% - Акцент1 7" xfId="726"/>
    <cellStyle name="60% - Акцент1 7 2" xfId="727"/>
    <cellStyle name="60% - Акцент1 8" xfId="728"/>
    <cellStyle name="60% - Акцент1 8 2" xfId="729"/>
    <cellStyle name="60% - Акцент1 9" xfId="730"/>
    <cellStyle name="60% - Акцент1 9 2" xfId="731"/>
    <cellStyle name="60% - Акцент2" xfId="732"/>
    <cellStyle name="60% - Акцент2 2" xfId="733"/>
    <cellStyle name="60% - Акцент2 2 2" xfId="734"/>
    <cellStyle name="60% - Акцент2 3" xfId="735"/>
    <cellStyle name="60% - Акцент2 3 2" xfId="736"/>
    <cellStyle name="60% - Акцент2 4" xfId="737"/>
    <cellStyle name="60% - Акцент2 4 2" xfId="738"/>
    <cellStyle name="60% - Акцент2 5" xfId="739"/>
    <cellStyle name="60% - Акцент2 5 2" xfId="740"/>
    <cellStyle name="60% - Акцент2 6" xfId="741"/>
    <cellStyle name="60% - Акцент2 6 2" xfId="742"/>
    <cellStyle name="60% - Акцент2 7" xfId="743"/>
    <cellStyle name="60% - Акцент2 7 2" xfId="744"/>
    <cellStyle name="60% - Акцент2 8" xfId="745"/>
    <cellStyle name="60% - Акцент2 8 2" xfId="746"/>
    <cellStyle name="60% - Акцент2 9" xfId="747"/>
    <cellStyle name="60% - Акцент2 9 2" xfId="748"/>
    <cellStyle name="60% - Акцент3" xfId="749"/>
    <cellStyle name="60% - Акцент3 2" xfId="750"/>
    <cellStyle name="60% - Акцент3 2 2" xfId="751"/>
    <cellStyle name="60% - Акцент3 3" xfId="752"/>
    <cellStyle name="60% - Акцент3 3 2" xfId="753"/>
    <cellStyle name="60% - Акцент3 4" xfId="754"/>
    <cellStyle name="60% - Акцент3 4 2" xfId="755"/>
    <cellStyle name="60% - Акцент3 5" xfId="756"/>
    <cellStyle name="60% - Акцент3 5 2" xfId="757"/>
    <cellStyle name="60% - Акцент3 6" xfId="758"/>
    <cellStyle name="60% - Акцент3 6 2" xfId="759"/>
    <cellStyle name="60% - Акцент3 7" xfId="760"/>
    <cellStyle name="60% - Акцент3 7 2" xfId="761"/>
    <cellStyle name="60% - Акцент3 8" xfId="762"/>
    <cellStyle name="60% - Акцент3 8 2" xfId="763"/>
    <cellStyle name="60% - Акцент3 9" xfId="764"/>
    <cellStyle name="60% - Акцент3 9 2" xfId="765"/>
    <cellStyle name="60% - Акцент4" xfId="766"/>
    <cellStyle name="60% - Акцент4 2" xfId="767"/>
    <cellStyle name="60% - Акцент4 2 2" xfId="768"/>
    <cellStyle name="60% - Акцент4 3" xfId="769"/>
    <cellStyle name="60% - Акцент4 3 2" xfId="770"/>
    <cellStyle name="60% - Акцент4 4" xfId="771"/>
    <cellStyle name="60% - Акцент4 4 2" xfId="772"/>
    <cellStyle name="60% - Акцент4 5" xfId="773"/>
    <cellStyle name="60% - Акцент4 5 2" xfId="774"/>
    <cellStyle name="60% - Акцент4 6" xfId="775"/>
    <cellStyle name="60% - Акцент4 6 2" xfId="776"/>
    <cellStyle name="60% - Акцент4 7" xfId="777"/>
    <cellStyle name="60% - Акцент4 7 2" xfId="778"/>
    <cellStyle name="60% - Акцент4 8" xfId="779"/>
    <cellStyle name="60% - Акцент4 8 2" xfId="780"/>
    <cellStyle name="60% - Акцент4 9" xfId="781"/>
    <cellStyle name="60% - Акцент4 9 2" xfId="782"/>
    <cellStyle name="60% - Акцент5" xfId="783"/>
    <cellStyle name="60% - Акцент5 2" xfId="784"/>
    <cellStyle name="60% - Акцент5 2 2" xfId="785"/>
    <cellStyle name="60% - Акцент5 3" xfId="786"/>
    <cellStyle name="60% - Акцент5 3 2" xfId="787"/>
    <cellStyle name="60% - Акцент5 4" xfId="788"/>
    <cellStyle name="60% - Акцент5 4 2" xfId="789"/>
    <cellStyle name="60% - Акцент5 5" xfId="790"/>
    <cellStyle name="60% - Акцент5 5 2" xfId="791"/>
    <cellStyle name="60% - Акцент5 6" xfId="792"/>
    <cellStyle name="60% - Акцент5 6 2" xfId="793"/>
    <cellStyle name="60% - Акцент5 7" xfId="794"/>
    <cellStyle name="60% - Акцент5 7 2" xfId="795"/>
    <cellStyle name="60% - Акцент5 8" xfId="796"/>
    <cellStyle name="60% - Акцент5 8 2" xfId="797"/>
    <cellStyle name="60% - Акцент5 9" xfId="798"/>
    <cellStyle name="60% - Акцент5 9 2" xfId="799"/>
    <cellStyle name="60% - Акцент6" xfId="800"/>
    <cellStyle name="60% - Акцент6 2" xfId="801"/>
    <cellStyle name="60% - Акцент6 2 2" xfId="802"/>
    <cellStyle name="60% - Акцент6 3" xfId="803"/>
    <cellStyle name="60% - Акцент6 3 2" xfId="804"/>
    <cellStyle name="60% - Акцент6 4" xfId="805"/>
    <cellStyle name="60% - Акцент6 4 2" xfId="806"/>
    <cellStyle name="60% - Акцент6 5" xfId="807"/>
    <cellStyle name="60% - Акцент6 5 2" xfId="808"/>
    <cellStyle name="60% - Акцент6 6" xfId="809"/>
    <cellStyle name="60% - Акцент6 6 2" xfId="810"/>
    <cellStyle name="60% - Акцент6 7" xfId="811"/>
    <cellStyle name="60% - Акцент6 7 2" xfId="812"/>
    <cellStyle name="60% - Акцент6 8" xfId="813"/>
    <cellStyle name="60% - Акцент6 8 2" xfId="814"/>
    <cellStyle name="60% - Акцент6 9" xfId="815"/>
    <cellStyle name="60% - Акцент6 9 2" xfId="816"/>
    <cellStyle name="Accent1" xfId="817"/>
    <cellStyle name="Accent2" xfId="818"/>
    <cellStyle name="Accent3" xfId="819"/>
    <cellStyle name="Accent4" xfId="820"/>
    <cellStyle name="Accent5" xfId="821"/>
    <cellStyle name="Accent6" xfId="822"/>
    <cellStyle name="Ăčďĺđńńűëęŕ" xfId="823"/>
    <cellStyle name="AFE" xfId="824"/>
    <cellStyle name="Áĺççŕůčňíűé" xfId="825"/>
    <cellStyle name="Äĺíĺćíűé [0]_(ňŕá 3č)" xfId="826"/>
    <cellStyle name="Äĺíĺćíűé_(ňŕá 3č)" xfId="827"/>
    <cellStyle name="Bad" xfId="828"/>
    <cellStyle name="Blue" xfId="829"/>
    <cellStyle name="Body_$Dollars" xfId="830"/>
    <cellStyle name="Calculation" xfId="831"/>
    <cellStyle name="Check Cell" xfId="832"/>
    <cellStyle name="Chek" xfId="833"/>
    <cellStyle name="Comma [0]_Adjusted FS 1299" xfId="834"/>
    <cellStyle name="Comma 0" xfId="835"/>
    <cellStyle name="Comma 0*" xfId="836"/>
    <cellStyle name="Comma 2" xfId="837"/>
    <cellStyle name="Comma 3*" xfId="838"/>
    <cellStyle name="Comma_Adjusted FS 1299" xfId="839"/>
    <cellStyle name="Comma0" xfId="840"/>
    <cellStyle name="Çŕůčňíűé" xfId="841"/>
    <cellStyle name="Currency [0]" xfId="842"/>
    <cellStyle name="Currency [0] 2" xfId="843"/>
    <cellStyle name="Currency [0] 2 2" xfId="844"/>
    <cellStyle name="Currency [0] 2 3" xfId="845"/>
    <cellStyle name="Currency [0] 2 4" xfId="846"/>
    <cellStyle name="Currency [0] 2 5" xfId="847"/>
    <cellStyle name="Currency [0] 2 6" xfId="848"/>
    <cellStyle name="Currency [0] 2 7" xfId="849"/>
    <cellStyle name="Currency [0] 2 8" xfId="850"/>
    <cellStyle name="Currency [0] 2 9" xfId="851"/>
    <cellStyle name="Currency [0] 3" xfId="852"/>
    <cellStyle name="Currency [0] 3 2" xfId="853"/>
    <cellStyle name="Currency [0] 3 3" xfId="854"/>
    <cellStyle name="Currency [0] 3 4" xfId="855"/>
    <cellStyle name="Currency [0] 3 5" xfId="856"/>
    <cellStyle name="Currency [0] 3 6" xfId="857"/>
    <cellStyle name="Currency [0] 3 7" xfId="858"/>
    <cellStyle name="Currency [0] 3 8" xfId="859"/>
    <cellStyle name="Currency [0] 3 9" xfId="860"/>
    <cellStyle name="Currency [0] 4" xfId="861"/>
    <cellStyle name="Currency [0] 4 2" xfId="862"/>
    <cellStyle name="Currency [0] 4 3" xfId="863"/>
    <cellStyle name="Currency [0] 4 4" xfId="864"/>
    <cellStyle name="Currency [0] 4 5" xfId="865"/>
    <cellStyle name="Currency [0] 4 6" xfId="866"/>
    <cellStyle name="Currency [0] 4 7" xfId="867"/>
    <cellStyle name="Currency [0] 4 8" xfId="868"/>
    <cellStyle name="Currency [0] 4 9" xfId="869"/>
    <cellStyle name="Currency [0] 5" xfId="870"/>
    <cellStyle name="Currency [0] 5 2" xfId="871"/>
    <cellStyle name="Currency [0] 5 3" xfId="872"/>
    <cellStyle name="Currency [0] 5 4" xfId="873"/>
    <cellStyle name="Currency [0] 5 5" xfId="874"/>
    <cellStyle name="Currency [0] 5 6" xfId="875"/>
    <cellStyle name="Currency [0] 5 7" xfId="876"/>
    <cellStyle name="Currency [0] 5 8" xfId="877"/>
    <cellStyle name="Currency [0] 5 9" xfId="878"/>
    <cellStyle name="Currency [0] 6" xfId="879"/>
    <cellStyle name="Currency [0] 6 2" xfId="880"/>
    <cellStyle name="Currency [0] 6 3" xfId="881"/>
    <cellStyle name="Currency [0] 7" xfId="882"/>
    <cellStyle name="Currency [0] 7 2" xfId="883"/>
    <cellStyle name="Currency [0] 7 3" xfId="884"/>
    <cellStyle name="Currency [0] 8" xfId="885"/>
    <cellStyle name="Currency [0] 8 2" xfId="886"/>
    <cellStyle name="Currency [0] 8 3" xfId="887"/>
    <cellStyle name="Currency 0" xfId="888"/>
    <cellStyle name="Currency 2" xfId="889"/>
    <cellStyle name="Currency_06_9m" xfId="890"/>
    <cellStyle name="Currency0" xfId="891"/>
    <cellStyle name="Currency2" xfId="892"/>
    <cellStyle name="Date" xfId="893"/>
    <cellStyle name="Date Aligned" xfId="894"/>
    <cellStyle name="Dates" xfId="895"/>
    <cellStyle name="Dezimal [0]_NEGS" xfId="896"/>
    <cellStyle name="Dezimal_NEGS" xfId="897"/>
    <cellStyle name="Dotted Line" xfId="898"/>
    <cellStyle name="E&amp;Y House" xfId="899"/>
    <cellStyle name="E-mail" xfId="900"/>
    <cellStyle name="E-mail 2" xfId="901"/>
    <cellStyle name="E-mail_EE.2REK.P2011.4.78(v0.3)" xfId="902"/>
    <cellStyle name="Euro" xfId="903"/>
    <cellStyle name="ew" xfId="904"/>
    <cellStyle name="Explanatory Text" xfId="905"/>
    <cellStyle name="F2" xfId="906"/>
    <cellStyle name="F3" xfId="907"/>
    <cellStyle name="F4" xfId="908"/>
    <cellStyle name="F5" xfId="909"/>
    <cellStyle name="F6" xfId="910"/>
    <cellStyle name="F7" xfId="911"/>
    <cellStyle name="F8" xfId="912"/>
    <cellStyle name="Fixed" xfId="913"/>
    <cellStyle name="fo]&#13;&#10;UserName=Murat Zelef&#13;&#10;UserCompany=Bumerang&#13;&#10;&#13;&#10;[File Paths]&#13;&#10;WorkingDirectory=C:\EQUIS\DLWIN&#13;&#10;DownLoader=C" xfId="914"/>
    <cellStyle name="Followed Hyperlink" xfId="915"/>
    <cellStyle name="Footnote" xfId="916"/>
    <cellStyle name="Good" xfId="917"/>
    <cellStyle name="hard no" xfId="918"/>
    <cellStyle name="Hard Percent" xfId="919"/>
    <cellStyle name="hardno" xfId="920"/>
    <cellStyle name="Header" xfId="921"/>
    <cellStyle name="Heading" xfId="922"/>
    <cellStyle name="Heading 1" xfId="923"/>
    <cellStyle name="Heading 2" xfId="924"/>
    <cellStyle name="Heading 3" xfId="925"/>
    <cellStyle name="Heading 4" xfId="926"/>
    <cellStyle name="Heading_GP.ITOG.4.78(v1.0) - для разделения" xfId="927"/>
    <cellStyle name="Heading2" xfId="928"/>
    <cellStyle name="Heading2 2" xfId="929"/>
    <cellStyle name="Heading2_EE.2REK.P2011.4.78(v0.3)" xfId="930"/>
    <cellStyle name="Hyperlink" xfId="931"/>
    <cellStyle name="Îáű÷íűé__FES" xfId="932"/>
    <cellStyle name="Îáû÷íûé_cogs" xfId="933"/>
    <cellStyle name="Îňęđűâŕâřŕ˙ń˙ ăčďĺđńńűëęŕ" xfId="934"/>
    <cellStyle name="Info" xfId="935"/>
    <cellStyle name="Input" xfId="936"/>
    <cellStyle name="InputCurrency" xfId="937"/>
    <cellStyle name="InputCurrency2" xfId="938"/>
    <cellStyle name="InputMultiple1" xfId="939"/>
    <cellStyle name="InputPercent1" xfId="940"/>
    <cellStyle name="Inputs" xfId="941"/>
    <cellStyle name="Inputs (const)" xfId="942"/>
    <cellStyle name="Inputs (const) 2" xfId="943"/>
    <cellStyle name="Inputs (const)_EE.2REK.P2011.4.78(v0.3)" xfId="944"/>
    <cellStyle name="Inputs 2" xfId="945"/>
    <cellStyle name="Inputs Co" xfId="946"/>
    <cellStyle name="Inputs_46EE.2011(v1.0)" xfId="947"/>
    <cellStyle name="Linked Cell" xfId="948"/>
    <cellStyle name="Millares [0]_RESULTS" xfId="949"/>
    <cellStyle name="Millares_RESULTS" xfId="950"/>
    <cellStyle name="Milliers [0]_RESULTS" xfId="951"/>
    <cellStyle name="Milliers_RESULTS" xfId="952"/>
    <cellStyle name="mnb" xfId="953"/>
    <cellStyle name="Moneda [0]_RESULTS" xfId="954"/>
    <cellStyle name="Moneda_RESULTS" xfId="955"/>
    <cellStyle name="Monétaire [0]_RESULTS" xfId="956"/>
    <cellStyle name="Monétaire_RESULTS" xfId="957"/>
    <cellStyle name="Multiple" xfId="958"/>
    <cellStyle name="Multiple1" xfId="959"/>
    <cellStyle name="MultipleBelow" xfId="960"/>
    <cellStyle name="namber" xfId="961"/>
    <cellStyle name="Neutral" xfId="962"/>
    <cellStyle name="Norma11l" xfId="963"/>
    <cellStyle name="normal" xfId="964"/>
    <cellStyle name="Normal - Style1" xfId="965"/>
    <cellStyle name="normal 10" xfId="966"/>
    <cellStyle name="Normal 2" xfId="967"/>
    <cellStyle name="Normal 2 2" xfId="968"/>
    <cellStyle name="Normal 2 3" xfId="969"/>
    <cellStyle name="normal 3" xfId="970"/>
    <cellStyle name="normal 4" xfId="971"/>
    <cellStyle name="normal 5" xfId="972"/>
    <cellStyle name="normal 6" xfId="973"/>
    <cellStyle name="normal 7" xfId="974"/>
    <cellStyle name="normal 8" xfId="975"/>
    <cellStyle name="normal 9" xfId="976"/>
    <cellStyle name="Normal." xfId="977"/>
    <cellStyle name="Normal_06_9m" xfId="978"/>
    <cellStyle name="Normal1" xfId="979"/>
    <cellStyle name="Normal2" xfId="980"/>
    <cellStyle name="NormalGB" xfId="981"/>
    <cellStyle name="Normalny_24. 02. 97." xfId="982"/>
    <cellStyle name="normбlnм_laroux" xfId="983"/>
    <cellStyle name="Note" xfId="984"/>
    <cellStyle name="number" xfId="985"/>
    <cellStyle name="Ôčíŕíńîâűé [0]_(ňŕá 3č)" xfId="986"/>
    <cellStyle name="Ôčíŕíńîâűé_(ňŕá 3č)" xfId="987"/>
    <cellStyle name="Option" xfId="988"/>
    <cellStyle name="Òûñÿ÷è [0]_cogs" xfId="989"/>
    <cellStyle name="Òûñÿ÷è_cogs" xfId="990"/>
    <cellStyle name="Output" xfId="991"/>
    <cellStyle name="Page Number" xfId="992"/>
    <cellStyle name="pb_page_heading_LS" xfId="993"/>
    <cellStyle name="Percent_RS_Lianozovo-Samara_9m01" xfId="994"/>
    <cellStyle name="Percent1" xfId="995"/>
    <cellStyle name="Piug" xfId="996"/>
    <cellStyle name="Plug" xfId="997"/>
    <cellStyle name="Price_Body" xfId="998"/>
    <cellStyle name="prochrek" xfId="999"/>
    <cellStyle name="Protected" xfId="1000"/>
    <cellStyle name="Salomon Logo" xfId="1001"/>
    <cellStyle name="SAPBEXaggData" xfId="1002"/>
    <cellStyle name="SAPBEXaggDataEmph" xfId="1003"/>
    <cellStyle name="SAPBEXaggItem" xfId="1004"/>
    <cellStyle name="SAPBEXaggItemX" xfId="1005"/>
    <cellStyle name="SAPBEXchaText" xfId="1006"/>
    <cellStyle name="SAPBEXexcBad7" xfId="1007"/>
    <cellStyle name="SAPBEXexcBad8" xfId="1008"/>
    <cellStyle name="SAPBEXexcBad9" xfId="1009"/>
    <cellStyle name="SAPBEXexcCritical4" xfId="1010"/>
    <cellStyle name="SAPBEXexcCritical5" xfId="1011"/>
    <cellStyle name="SAPBEXexcCritical6" xfId="1012"/>
    <cellStyle name="SAPBEXexcGood1" xfId="1013"/>
    <cellStyle name="SAPBEXexcGood2" xfId="1014"/>
    <cellStyle name="SAPBEXexcGood3" xfId="1015"/>
    <cellStyle name="SAPBEXfilterDrill" xfId="1016"/>
    <cellStyle name="SAPBEXfilterItem" xfId="1017"/>
    <cellStyle name="SAPBEXfilterText" xfId="1018"/>
    <cellStyle name="SAPBEXformats" xfId="1019"/>
    <cellStyle name="SAPBEXheaderItem" xfId="1020"/>
    <cellStyle name="SAPBEXheaderText" xfId="1021"/>
    <cellStyle name="SAPBEXHLevel0" xfId="1022"/>
    <cellStyle name="SAPBEXHLevel0X" xfId="1023"/>
    <cellStyle name="SAPBEXHLevel1" xfId="1024"/>
    <cellStyle name="SAPBEXHLevel1X" xfId="1025"/>
    <cellStyle name="SAPBEXHLevel2" xfId="1026"/>
    <cellStyle name="SAPBEXHLevel2X" xfId="1027"/>
    <cellStyle name="SAPBEXHLevel3" xfId="1028"/>
    <cellStyle name="SAPBEXHLevel3X" xfId="1029"/>
    <cellStyle name="SAPBEXinputData" xfId="1030"/>
    <cellStyle name="SAPBEXresData" xfId="1031"/>
    <cellStyle name="SAPBEXresDataEmph" xfId="1032"/>
    <cellStyle name="SAPBEXresItem" xfId="1033"/>
    <cellStyle name="SAPBEXresItemX" xfId="1034"/>
    <cellStyle name="SAPBEXstdData" xfId="1035"/>
    <cellStyle name="SAPBEXstdDataEmph" xfId="1036"/>
    <cellStyle name="SAPBEXstdItem" xfId="1037"/>
    <cellStyle name="SAPBEXstdItemX" xfId="1038"/>
    <cellStyle name="SAPBEXtitle" xfId="1039"/>
    <cellStyle name="SAPBEXundefined" xfId="1040"/>
    <cellStyle name="st1" xfId="1041"/>
    <cellStyle name="Standard_NEGS" xfId="1042"/>
    <cellStyle name="Style 1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Heading" xfId="1049"/>
    <cellStyle name="Table Heading 2" xfId="1050"/>
    <cellStyle name="Table Heading_EE.2REK.P2011.4.78(v0.3)" xfId="1051"/>
    <cellStyle name="Table Text" xfId="1052"/>
    <cellStyle name="Table Title" xfId="1053"/>
    <cellStyle name="Table Units" xfId="1054"/>
    <cellStyle name="Table_Header" xfId="1055"/>
    <cellStyle name="Text" xfId="1056"/>
    <cellStyle name="Text 1" xfId="1057"/>
    <cellStyle name="Text Head" xfId="1058"/>
    <cellStyle name="Text Head 1" xfId="1059"/>
    <cellStyle name="Title" xfId="1060"/>
    <cellStyle name="Total" xfId="1061"/>
    <cellStyle name="TotalCurrency" xfId="1062"/>
    <cellStyle name="Underline_Single" xfId="1063"/>
    <cellStyle name="Unit" xfId="1064"/>
    <cellStyle name="Warning Text" xfId="1065"/>
    <cellStyle name="year" xfId="1066"/>
    <cellStyle name="Акцент1" xfId="1067"/>
    <cellStyle name="Акцент1 2" xfId="1068"/>
    <cellStyle name="Акцент1 2 2" xfId="1069"/>
    <cellStyle name="Акцент1 3" xfId="1070"/>
    <cellStyle name="Акцент1 3 2" xfId="1071"/>
    <cellStyle name="Акцент1 4" xfId="1072"/>
    <cellStyle name="Акцент1 4 2" xfId="1073"/>
    <cellStyle name="Акцент1 5" xfId="1074"/>
    <cellStyle name="Акцент1 5 2" xfId="1075"/>
    <cellStyle name="Акцент1 6" xfId="1076"/>
    <cellStyle name="Акцент1 6 2" xfId="1077"/>
    <cellStyle name="Акцент1 7" xfId="1078"/>
    <cellStyle name="Акцент1 7 2" xfId="1079"/>
    <cellStyle name="Акцент1 8" xfId="1080"/>
    <cellStyle name="Акцент1 8 2" xfId="1081"/>
    <cellStyle name="Акцент1 9" xfId="1082"/>
    <cellStyle name="Акцент1 9 2" xfId="1083"/>
    <cellStyle name="Акцент2" xfId="1084"/>
    <cellStyle name="Акцент2 2" xfId="1085"/>
    <cellStyle name="Акцент2 2 2" xfId="1086"/>
    <cellStyle name="Акцент2 3" xfId="1087"/>
    <cellStyle name="Акцент2 3 2" xfId="1088"/>
    <cellStyle name="Акцент2 4" xfId="1089"/>
    <cellStyle name="Акцент2 4 2" xfId="1090"/>
    <cellStyle name="Акцент2 5" xfId="1091"/>
    <cellStyle name="Акцент2 5 2" xfId="1092"/>
    <cellStyle name="Акцент2 6" xfId="1093"/>
    <cellStyle name="Акцент2 6 2" xfId="1094"/>
    <cellStyle name="Акцент2 7" xfId="1095"/>
    <cellStyle name="Акцент2 7 2" xfId="1096"/>
    <cellStyle name="Акцент2 8" xfId="1097"/>
    <cellStyle name="Акцент2 8 2" xfId="1098"/>
    <cellStyle name="Акцент2 9" xfId="1099"/>
    <cellStyle name="Акцент2 9 2" xfId="1100"/>
    <cellStyle name="Акцент3" xfId="1101"/>
    <cellStyle name="Акцент3 2" xfId="1102"/>
    <cellStyle name="Акцент3 2 2" xfId="1103"/>
    <cellStyle name="Акцент3 3" xfId="1104"/>
    <cellStyle name="Акцент3 3 2" xfId="1105"/>
    <cellStyle name="Акцент3 4" xfId="1106"/>
    <cellStyle name="Акцент3 4 2" xfId="1107"/>
    <cellStyle name="Акцент3 5" xfId="1108"/>
    <cellStyle name="Акцент3 5 2" xfId="1109"/>
    <cellStyle name="Акцент3 6" xfId="1110"/>
    <cellStyle name="Акцент3 6 2" xfId="1111"/>
    <cellStyle name="Акцент3 7" xfId="1112"/>
    <cellStyle name="Акцент3 7 2" xfId="1113"/>
    <cellStyle name="Акцент3 8" xfId="1114"/>
    <cellStyle name="Акцент3 8 2" xfId="1115"/>
    <cellStyle name="Акцент3 9" xfId="1116"/>
    <cellStyle name="Акцент3 9 2" xfId="1117"/>
    <cellStyle name="Акцент4" xfId="1118"/>
    <cellStyle name="Акцент4 2" xfId="1119"/>
    <cellStyle name="Акцент4 2 2" xfId="1120"/>
    <cellStyle name="Акцент4 3" xfId="1121"/>
    <cellStyle name="Акцент4 3 2" xfId="1122"/>
    <cellStyle name="Акцент4 4" xfId="1123"/>
    <cellStyle name="Акцент4 4 2" xfId="1124"/>
    <cellStyle name="Акцент4 5" xfId="1125"/>
    <cellStyle name="Акцент4 5 2" xfId="1126"/>
    <cellStyle name="Акцент4 6" xfId="1127"/>
    <cellStyle name="Акцент4 6 2" xfId="1128"/>
    <cellStyle name="Акцент4 7" xfId="1129"/>
    <cellStyle name="Акцент4 7 2" xfId="1130"/>
    <cellStyle name="Акцент4 8" xfId="1131"/>
    <cellStyle name="Акцент4 8 2" xfId="1132"/>
    <cellStyle name="Акцент4 9" xfId="1133"/>
    <cellStyle name="Акцент4 9 2" xfId="1134"/>
    <cellStyle name="Акцент5" xfId="1135"/>
    <cellStyle name="Акцент5 2" xfId="1136"/>
    <cellStyle name="Акцент5 2 2" xfId="1137"/>
    <cellStyle name="Акцент5 3" xfId="1138"/>
    <cellStyle name="Акцент5 3 2" xfId="1139"/>
    <cellStyle name="Акцент5 4" xfId="1140"/>
    <cellStyle name="Акцент5 4 2" xfId="1141"/>
    <cellStyle name="Акцент5 5" xfId="1142"/>
    <cellStyle name="Акцент5 5 2" xfId="1143"/>
    <cellStyle name="Акцент5 6" xfId="1144"/>
    <cellStyle name="Акцент5 6 2" xfId="1145"/>
    <cellStyle name="Акцент5 7" xfId="1146"/>
    <cellStyle name="Акцент5 7 2" xfId="1147"/>
    <cellStyle name="Акцент5 8" xfId="1148"/>
    <cellStyle name="Акцент5 8 2" xfId="1149"/>
    <cellStyle name="Акцент5 9" xfId="1150"/>
    <cellStyle name="Акцент5 9 2" xfId="1151"/>
    <cellStyle name="Акцент6" xfId="1152"/>
    <cellStyle name="Акцент6 2" xfId="1153"/>
    <cellStyle name="Акцент6 2 2" xfId="1154"/>
    <cellStyle name="Акцент6 3" xfId="1155"/>
    <cellStyle name="Акцент6 3 2" xfId="1156"/>
    <cellStyle name="Акцент6 4" xfId="1157"/>
    <cellStyle name="Акцент6 4 2" xfId="1158"/>
    <cellStyle name="Акцент6 5" xfId="1159"/>
    <cellStyle name="Акцент6 5 2" xfId="1160"/>
    <cellStyle name="Акцент6 6" xfId="1161"/>
    <cellStyle name="Акцент6 6 2" xfId="1162"/>
    <cellStyle name="Акцент6 7" xfId="1163"/>
    <cellStyle name="Акцент6 7 2" xfId="1164"/>
    <cellStyle name="Акцент6 8" xfId="1165"/>
    <cellStyle name="Акцент6 8 2" xfId="1166"/>
    <cellStyle name="Акцент6 9" xfId="1167"/>
    <cellStyle name="Акцент6 9 2" xfId="1168"/>
    <cellStyle name="Беззащитный" xfId="1169"/>
    <cellStyle name="Ввод " xfId="1170"/>
    <cellStyle name="Ввод  2" xfId="1171"/>
    <cellStyle name="Ввод  2 2" xfId="1172"/>
    <cellStyle name="Ввод  2_46EE.2011(v1.0)" xfId="1173"/>
    <cellStyle name="Ввод  3" xfId="1174"/>
    <cellStyle name="Ввод  3 2" xfId="1175"/>
    <cellStyle name="Ввод  3_46EE.2011(v1.0)" xfId="1176"/>
    <cellStyle name="Ввод  4" xfId="1177"/>
    <cellStyle name="Ввод  4 2" xfId="1178"/>
    <cellStyle name="Ввод  4_46EE.2011(v1.0)" xfId="1179"/>
    <cellStyle name="Ввод  5" xfId="1180"/>
    <cellStyle name="Ввод  5 2" xfId="1181"/>
    <cellStyle name="Ввод  5_46EE.2011(v1.0)" xfId="1182"/>
    <cellStyle name="Ввод  6" xfId="1183"/>
    <cellStyle name="Ввод  6 2" xfId="1184"/>
    <cellStyle name="Ввод  6_46EE.2011(v1.0)" xfId="1185"/>
    <cellStyle name="Ввод  7" xfId="1186"/>
    <cellStyle name="Ввод  7 2" xfId="1187"/>
    <cellStyle name="Ввод  7_46EE.2011(v1.0)" xfId="1188"/>
    <cellStyle name="Ввод  8" xfId="1189"/>
    <cellStyle name="Ввод  8 2" xfId="1190"/>
    <cellStyle name="Ввод  8_46EE.2011(v1.0)" xfId="1191"/>
    <cellStyle name="Ввод  9" xfId="1192"/>
    <cellStyle name="Ввод  9 2" xfId="1193"/>
    <cellStyle name="Ввод  9_46EE.2011(v1.0)" xfId="1194"/>
    <cellStyle name="Верт. заголовок" xfId="1195"/>
    <cellStyle name="Вес_продукта" xfId="1196"/>
    <cellStyle name="Вывод" xfId="1197"/>
    <cellStyle name="Вывод 2" xfId="1198"/>
    <cellStyle name="Вывод 2 2" xfId="1199"/>
    <cellStyle name="Вывод 2_46EE.2011(v1.0)" xfId="1200"/>
    <cellStyle name="Вывод 3" xfId="1201"/>
    <cellStyle name="Вывод 3 2" xfId="1202"/>
    <cellStyle name="Вывод 3_46EE.2011(v1.0)" xfId="1203"/>
    <cellStyle name="Вывод 4" xfId="1204"/>
    <cellStyle name="Вывод 4 2" xfId="1205"/>
    <cellStyle name="Вывод 4_46EE.2011(v1.0)" xfId="1206"/>
    <cellStyle name="Вывод 5" xfId="1207"/>
    <cellStyle name="Вывод 5 2" xfId="1208"/>
    <cellStyle name="Вывод 5_46EE.2011(v1.0)" xfId="1209"/>
    <cellStyle name="Вывод 6" xfId="1210"/>
    <cellStyle name="Вывод 6 2" xfId="1211"/>
    <cellStyle name="Вывод 6_46EE.2011(v1.0)" xfId="1212"/>
    <cellStyle name="Вывод 7" xfId="1213"/>
    <cellStyle name="Вывод 7 2" xfId="1214"/>
    <cellStyle name="Вывод 7_46EE.2011(v1.0)" xfId="1215"/>
    <cellStyle name="Вывод 8" xfId="1216"/>
    <cellStyle name="Вывод 8 2" xfId="1217"/>
    <cellStyle name="Вывод 8_46EE.2011(v1.0)" xfId="1218"/>
    <cellStyle name="Вывод 9" xfId="1219"/>
    <cellStyle name="Вывод 9 2" xfId="1220"/>
    <cellStyle name="Вывод 9_46EE.2011(v1.0)" xfId="1221"/>
    <cellStyle name="Вычисление" xfId="1222"/>
    <cellStyle name="Вычисление 2" xfId="1223"/>
    <cellStyle name="Вычисление 2 2" xfId="1224"/>
    <cellStyle name="Вычисление 2_46EE.2011(v1.0)" xfId="1225"/>
    <cellStyle name="Вычисление 3" xfId="1226"/>
    <cellStyle name="Вычисление 3 2" xfId="1227"/>
    <cellStyle name="Вычисление 3_46EE.2011(v1.0)" xfId="1228"/>
    <cellStyle name="Вычисление 4" xfId="1229"/>
    <cellStyle name="Вычисление 4 2" xfId="1230"/>
    <cellStyle name="Вычисление 4_46EE.2011(v1.0)" xfId="1231"/>
    <cellStyle name="Вычисление 5" xfId="1232"/>
    <cellStyle name="Вычисление 5 2" xfId="1233"/>
    <cellStyle name="Вычисление 5_46EE.2011(v1.0)" xfId="1234"/>
    <cellStyle name="Вычисление 6" xfId="1235"/>
    <cellStyle name="Вычисление 6 2" xfId="1236"/>
    <cellStyle name="Вычисление 6_46EE.2011(v1.0)" xfId="1237"/>
    <cellStyle name="Вычисление 7" xfId="1238"/>
    <cellStyle name="Вычисление 7 2" xfId="1239"/>
    <cellStyle name="Вычисление 7_46EE.2011(v1.0)" xfId="1240"/>
    <cellStyle name="Вычисление 8" xfId="1241"/>
    <cellStyle name="Вычисление 8 2" xfId="1242"/>
    <cellStyle name="Вычисление 8_46EE.2011(v1.0)" xfId="1243"/>
    <cellStyle name="Вычисление 9" xfId="1244"/>
    <cellStyle name="Вычисление 9 2" xfId="1245"/>
    <cellStyle name="Вычисление 9_46EE.2011(v1.0)" xfId="1246"/>
    <cellStyle name="Hyperlink" xfId="1247"/>
    <cellStyle name="Гиперссылка 2" xfId="1248"/>
    <cellStyle name="Гиперссылка 3" xfId="1249"/>
    <cellStyle name="Гиперссылка 4" xfId="1250"/>
    <cellStyle name="Группа" xfId="1251"/>
    <cellStyle name="Группа 0" xfId="1252"/>
    <cellStyle name="Группа 1" xfId="1253"/>
    <cellStyle name="Группа 2" xfId="1254"/>
    <cellStyle name="Группа 3" xfId="1255"/>
    <cellStyle name="Группа 4" xfId="1256"/>
    <cellStyle name="Группа 5" xfId="1257"/>
    <cellStyle name="Группа 6" xfId="1258"/>
    <cellStyle name="Группа 7" xfId="1259"/>
    <cellStyle name="Группа 8" xfId="1260"/>
    <cellStyle name="Группа_additional slides_04.12.03 _1" xfId="1261"/>
    <cellStyle name="ДАТА" xfId="1262"/>
    <cellStyle name="ДАТА 2" xfId="1263"/>
    <cellStyle name="ДАТА 3" xfId="1264"/>
    <cellStyle name="ДАТА 4" xfId="1265"/>
    <cellStyle name="ДАТА 5" xfId="1266"/>
    <cellStyle name="ДАТА 6" xfId="1267"/>
    <cellStyle name="ДАТА 7" xfId="1268"/>
    <cellStyle name="ДАТА 8" xfId="1269"/>
    <cellStyle name="ДАТА 9" xfId="1270"/>
    <cellStyle name="ДАТА_1" xfId="1271"/>
    <cellStyle name="Currency" xfId="1272"/>
    <cellStyle name="Currency [0]" xfId="1273"/>
    <cellStyle name="Денежный 2" xfId="1274"/>
    <cellStyle name="Денежный 2 2" xfId="1275"/>
    <cellStyle name="Денежный 2_INDEX.STATION.2012(v1.0)_" xfId="1276"/>
    <cellStyle name="Заголовок" xfId="1277"/>
    <cellStyle name="Заголовок 1" xfId="1278"/>
    <cellStyle name="Заголовок 1 2" xfId="1279"/>
    <cellStyle name="Заголовок 1 2 2" xfId="1280"/>
    <cellStyle name="Заголовок 1 2_46EE.2011(v1.0)" xfId="1281"/>
    <cellStyle name="Заголовок 1 3" xfId="1282"/>
    <cellStyle name="Заголовок 1 3 2" xfId="1283"/>
    <cellStyle name="Заголовок 1 3_46EE.2011(v1.0)" xfId="1284"/>
    <cellStyle name="Заголовок 1 4" xfId="1285"/>
    <cellStyle name="Заголовок 1 4 2" xfId="1286"/>
    <cellStyle name="Заголовок 1 4_46EE.2011(v1.0)" xfId="1287"/>
    <cellStyle name="Заголовок 1 5" xfId="1288"/>
    <cellStyle name="Заголовок 1 5 2" xfId="1289"/>
    <cellStyle name="Заголовок 1 5_46EE.2011(v1.0)" xfId="1290"/>
    <cellStyle name="Заголовок 1 6" xfId="1291"/>
    <cellStyle name="Заголовок 1 6 2" xfId="1292"/>
    <cellStyle name="Заголовок 1 6_46EE.2011(v1.0)" xfId="1293"/>
    <cellStyle name="Заголовок 1 7" xfId="1294"/>
    <cellStyle name="Заголовок 1 7 2" xfId="1295"/>
    <cellStyle name="Заголовок 1 7_46EE.2011(v1.0)" xfId="1296"/>
    <cellStyle name="Заголовок 1 8" xfId="1297"/>
    <cellStyle name="Заголовок 1 8 2" xfId="1298"/>
    <cellStyle name="Заголовок 1 8_46EE.2011(v1.0)" xfId="1299"/>
    <cellStyle name="Заголовок 1 9" xfId="1300"/>
    <cellStyle name="Заголовок 1 9 2" xfId="1301"/>
    <cellStyle name="Заголовок 1 9_46EE.2011(v1.0)" xfId="1302"/>
    <cellStyle name="Заголовок 2" xfId="1303"/>
    <cellStyle name="Заголовок 2 2" xfId="1304"/>
    <cellStyle name="Заголовок 2 2 2" xfId="1305"/>
    <cellStyle name="Заголовок 2 2_46EE.2011(v1.0)" xfId="1306"/>
    <cellStyle name="Заголовок 2 3" xfId="1307"/>
    <cellStyle name="Заголовок 2 3 2" xfId="1308"/>
    <cellStyle name="Заголовок 2 3_46EE.2011(v1.0)" xfId="1309"/>
    <cellStyle name="Заголовок 2 4" xfId="1310"/>
    <cellStyle name="Заголовок 2 4 2" xfId="1311"/>
    <cellStyle name="Заголовок 2 4_46EE.2011(v1.0)" xfId="1312"/>
    <cellStyle name="Заголовок 2 5" xfId="1313"/>
    <cellStyle name="Заголовок 2 5 2" xfId="1314"/>
    <cellStyle name="Заголовок 2 5_46EE.2011(v1.0)" xfId="1315"/>
    <cellStyle name="Заголовок 2 6" xfId="1316"/>
    <cellStyle name="Заголовок 2 6 2" xfId="1317"/>
    <cellStyle name="Заголовок 2 6_46EE.2011(v1.0)" xfId="1318"/>
    <cellStyle name="Заголовок 2 7" xfId="1319"/>
    <cellStyle name="Заголовок 2 7 2" xfId="1320"/>
    <cellStyle name="Заголовок 2 7_46EE.2011(v1.0)" xfId="1321"/>
    <cellStyle name="Заголовок 2 8" xfId="1322"/>
    <cellStyle name="Заголовок 2 8 2" xfId="1323"/>
    <cellStyle name="Заголовок 2 8_46EE.2011(v1.0)" xfId="1324"/>
    <cellStyle name="Заголовок 2 9" xfId="1325"/>
    <cellStyle name="Заголовок 2 9 2" xfId="1326"/>
    <cellStyle name="Заголовок 2 9_46EE.2011(v1.0)" xfId="1327"/>
    <cellStyle name="Заголовок 3" xfId="1328"/>
    <cellStyle name="Заголовок 3 2" xfId="1329"/>
    <cellStyle name="Заголовок 3 2 2" xfId="1330"/>
    <cellStyle name="Заголовок 3 2_46EE.2011(v1.0)" xfId="1331"/>
    <cellStyle name="Заголовок 3 3" xfId="1332"/>
    <cellStyle name="Заголовок 3 3 2" xfId="1333"/>
    <cellStyle name="Заголовок 3 3_46EE.2011(v1.0)" xfId="1334"/>
    <cellStyle name="Заголовок 3 4" xfId="1335"/>
    <cellStyle name="Заголовок 3 4 2" xfId="1336"/>
    <cellStyle name="Заголовок 3 4_46EE.2011(v1.0)" xfId="1337"/>
    <cellStyle name="Заголовок 3 5" xfId="1338"/>
    <cellStyle name="Заголовок 3 5 2" xfId="1339"/>
    <cellStyle name="Заголовок 3 5_46EE.2011(v1.0)" xfId="1340"/>
    <cellStyle name="Заголовок 3 6" xfId="1341"/>
    <cellStyle name="Заголовок 3 6 2" xfId="1342"/>
    <cellStyle name="Заголовок 3 6_46EE.2011(v1.0)" xfId="1343"/>
    <cellStyle name="Заголовок 3 7" xfId="1344"/>
    <cellStyle name="Заголовок 3 7 2" xfId="1345"/>
    <cellStyle name="Заголовок 3 7_46EE.2011(v1.0)" xfId="1346"/>
    <cellStyle name="Заголовок 3 8" xfId="1347"/>
    <cellStyle name="Заголовок 3 8 2" xfId="1348"/>
    <cellStyle name="Заголовок 3 8_46EE.2011(v1.0)" xfId="1349"/>
    <cellStyle name="Заголовок 3 9" xfId="1350"/>
    <cellStyle name="Заголовок 3 9 2" xfId="1351"/>
    <cellStyle name="Заголовок 3 9_46EE.2011(v1.0)" xfId="1352"/>
    <cellStyle name="Заголовок 4" xfId="1353"/>
    <cellStyle name="Заголовок 4 2" xfId="1354"/>
    <cellStyle name="Заголовок 4 2 2" xfId="1355"/>
    <cellStyle name="Заголовок 4 3" xfId="1356"/>
    <cellStyle name="Заголовок 4 3 2" xfId="1357"/>
    <cellStyle name="Заголовок 4 4" xfId="1358"/>
    <cellStyle name="Заголовок 4 4 2" xfId="1359"/>
    <cellStyle name="Заголовок 4 5" xfId="1360"/>
    <cellStyle name="Заголовок 4 5 2" xfId="1361"/>
    <cellStyle name="Заголовок 4 6" xfId="1362"/>
    <cellStyle name="Заголовок 4 6 2" xfId="1363"/>
    <cellStyle name="Заголовок 4 7" xfId="1364"/>
    <cellStyle name="Заголовок 4 7 2" xfId="1365"/>
    <cellStyle name="Заголовок 4 8" xfId="1366"/>
    <cellStyle name="Заголовок 4 8 2" xfId="1367"/>
    <cellStyle name="Заголовок 4 9" xfId="1368"/>
    <cellStyle name="Заголовок 4 9 2" xfId="1369"/>
    <cellStyle name="ЗАГОЛОВОК1" xfId="1370"/>
    <cellStyle name="ЗАГОЛОВОК2" xfId="1371"/>
    <cellStyle name="ЗаголовокСтолбца" xfId="1372"/>
    <cellStyle name="Защитный" xfId="1373"/>
    <cellStyle name="Значение" xfId="1374"/>
    <cellStyle name="Зоголовок" xfId="1375"/>
    <cellStyle name="Итог" xfId="1376"/>
    <cellStyle name="Итог 2" xfId="1377"/>
    <cellStyle name="Итог 2 2" xfId="1378"/>
    <cellStyle name="Итог 2_46EE.2011(v1.0)" xfId="1379"/>
    <cellStyle name="Итог 3" xfId="1380"/>
    <cellStyle name="Итог 3 2" xfId="1381"/>
    <cellStyle name="Итог 3_46EE.2011(v1.0)" xfId="1382"/>
    <cellStyle name="Итог 4" xfId="1383"/>
    <cellStyle name="Итог 4 2" xfId="1384"/>
    <cellStyle name="Итог 4_46EE.2011(v1.0)" xfId="1385"/>
    <cellStyle name="Итог 5" xfId="1386"/>
    <cellStyle name="Итог 5 2" xfId="1387"/>
    <cellStyle name="Итог 5_46EE.2011(v1.0)" xfId="1388"/>
    <cellStyle name="Итог 6" xfId="1389"/>
    <cellStyle name="Итог 6 2" xfId="1390"/>
    <cellStyle name="Итог 6_46EE.2011(v1.0)" xfId="1391"/>
    <cellStyle name="Итог 7" xfId="1392"/>
    <cellStyle name="Итог 7 2" xfId="1393"/>
    <cellStyle name="Итог 7_46EE.2011(v1.0)" xfId="1394"/>
    <cellStyle name="Итог 8" xfId="1395"/>
    <cellStyle name="Итог 8 2" xfId="1396"/>
    <cellStyle name="Итог 8_46EE.2011(v1.0)" xfId="1397"/>
    <cellStyle name="Итог 9" xfId="1398"/>
    <cellStyle name="Итог 9 2" xfId="1399"/>
    <cellStyle name="Итог 9_46EE.2011(v1.0)" xfId="1400"/>
    <cellStyle name="Итого" xfId="1401"/>
    <cellStyle name="ИТОГОВЫЙ" xfId="1402"/>
    <cellStyle name="ИТОГОВЫЙ 2" xfId="1403"/>
    <cellStyle name="ИТОГОВЫЙ 3" xfId="1404"/>
    <cellStyle name="ИТОГОВЫЙ 4" xfId="1405"/>
    <cellStyle name="ИТОГОВЫЙ 5" xfId="1406"/>
    <cellStyle name="ИТОГОВЫЙ 6" xfId="1407"/>
    <cellStyle name="ИТОГОВЫЙ 7" xfId="1408"/>
    <cellStyle name="ИТОГОВЫЙ 8" xfId="1409"/>
    <cellStyle name="ИТОГОВЫЙ 9" xfId="1410"/>
    <cellStyle name="ИТОГОВЫЙ_1" xfId="1411"/>
    <cellStyle name="Контрольная ячейка" xfId="1412"/>
    <cellStyle name="Контрольная ячейка 2" xfId="1413"/>
    <cellStyle name="Контрольная ячейка 2 2" xfId="1414"/>
    <cellStyle name="Контрольная ячейка 2_46EE.2011(v1.0)" xfId="1415"/>
    <cellStyle name="Контрольная ячейка 3" xfId="1416"/>
    <cellStyle name="Контрольная ячейка 3 2" xfId="1417"/>
    <cellStyle name="Контрольная ячейка 3_46EE.2011(v1.0)" xfId="1418"/>
    <cellStyle name="Контрольная ячейка 4" xfId="1419"/>
    <cellStyle name="Контрольная ячейка 4 2" xfId="1420"/>
    <cellStyle name="Контрольная ячейка 4_46EE.2011(v1.0)" xfId="1421"/>
    <cellStyle name="Контрольная ячейка 5" xfId="1422"/>
    <cellStyle name="Контрольная ячейка 5 2" xfId="1423"/>
    <cellStyle name="Контрольная ячейка 5_46EE.2011(v1.0)" xfId="1424"/>
    <cellStyle name="Контрольная ячейка 6" xfId="1425"/>
    <cellStyle name="Контрольная ячейка 6 2" xfId="1426"/>
    <cellStyle name="Контрольная ячейка 6_46EE.2011(v1.0)" xfId="1427"/>
    <cellStyle name="Контрольная ячейка 7" xfId="1428"/>
    <cellStyle name="Контрольная ячейка 7 2" xfId="1429"/>
    <cellStyle name="Контрольная ячейка 7_46EE.2011(v1.0)" xfId="1430"/>
    <cellStyle name="Контрольная ячейка 8" xfId="1431"/>
    <cellStyle name="Контрольная ячейка 8 2" xfId="1432"/>
    <cellStyle name="Контрольная ячейка 8_46EE.2011(v1.0)" xfId="1433"/>
    <cellStyle name="Контрольная ячейка 9" xfId="1434"/>
    <cellStyle name="Контрольная ячейка 9 2" xfId="1435"/>
    <cellStyle name="Контрольная ячейка 9_46EE.2011(v1.0)" xfId="1436"/>
    <cellStyle name="Миша (бланки отчетности)" xfId="1437"/>
    <cellStyle name="Мой заголовок" xfId="1438"/>
    <cellStyle name="Мой заголовок листа" xfId="1439"/>
    <cellStyle name="Мои наименования показателей" xfId="1440"/>
    <cellStyle name="Мои наименования показателей 2" xfId="1441"/>
    <cellStyle name="Мои наименования показателей 2 2" xfId="1442"/>
    <cellStyle name="Мои наименования показателей 2 3" xfId="1443"/>
    <cellStyle name="Мои наименования показателей 2 4" xfId="1444"/>
    <cellStyle name="Мои наименования показателей 2 5" xfId="1445"/>
    <cellStyle name="Мои наименования показателей 2 6" xfId="1446"/>
    <cellStyle name="Мои наименования показателей 2 7" xfId="1447"/>
    <cellStyle name="Мои наименования показателей 2 8" xfId="1448"/>
    <cellStyle name="Мои наименования показателей 2 9" xfId="1449"/>
    <cellStyle name="Мои наименования показателей 2_1" xfId="1450"/>
    <cellStyle name="Мои наименования показателей 3" xfId="1451"/>
    <cellStyle name="Мои наименования показателей 3 2" xfId="1452"/>
    <cellStyle name="Мои наименования показателей 3 3" xfId="1453"/>
    <cellStyle name="Мои наименования показателей 3 4" xfId="1454"/>
    <cellStyle name="Мои наименования показателей 3 5" xfId="1455"/>
    <cellStyle name="Мои наименования показателей 3 6" xfId="1456"/>
    <cellStyle name="Мои наименования показателей 3 7" xfId="1457"/>
    <cellStyle name="Мои наименования показателей 3 8" xfId="1458"/>
    <cellStyle name="Мои наименования показателей 3 9" xfId="1459"/>
    <cellStyle name="Мои наименования показателей 3_1" xfId="1460"/>
    <cellStyle name="Мои наименования показателей 4" xfId="1461"/>
    <cellStyle name="Мои наименования показателей 4 2" xfId="1462"/>
    <cellStyle name="Мои наименования показателей 4 3" xfId="1463"/>
    <cellStyle name="Мои наименования показателей 4 4" xfId="1464"/>
    <cellStyle name="Мои наименования показателей 4 5" xfId="1465"/>
    <cellStyle name="Мои наименования показателей 4 6" xfId="1466"/>
    <cellStyle name="Мои наименования показателей 4 7" xfId="1467"/>
    <cellStyle name="Мои наименования показателей 4 8" xfId="1468"/>
    <cellStyle name="Мои наименования показателей 4 9" xfId="1469"/>
    <cellStyle name="Мои наименования показателей 4_1" xfId="1470"/>
    <cellStyle name="Мои наименования показателей 5" xfId="1471"/>
    <cellStyle name="Мои наименования показателей 5 2" xfId="1472"/>
    <cellStyle name="Мои наименования показателей 5 3" xfId="1473"/>
    <cellStyle name="Мои наименования показателей 5 4" xfId="1474"/>
    <cellStyle name="Мои наименования показателей 5 5" xfId="1475"/>
    <cellStyle name="Мои наименования показателей 5 6" xfId="1476"/>
    <cellStyle name="Мои наименования показателей 5 7" xfId="1477"/>
    <cellStyle name="Мои наименования показателей 5 8" xfId="1478"/>
    <cellStyle name="Мои наименования показателей 5 9" xfId="1479"/>
    <cellStyle name="Мои наименования показателей 5_1" xfId="1480"/>
    <cellStyle name="Мои наименования показателей 6" xfId="1481"/>
    <cellStyle name="Мои наименования показателей 6 2" xfId="1482"/>
    <cellStyle name="Мои наименования показателей 6 3" xfId="1483"/>
    <cellStyle name="Мои наименования показателей 6_46EE.2011(v1.0)" xfId="1484"/>
    <cellStyle name="Мои наименования показателей 7" xfId="1485"/>
    <cellStyle name="Мои наименования показателей 7 2" xfId="1486"/>
    <cellStyle name="Мои наименования показателей 7 3" xfId="1487"/>
    <cellStyle name="Мои наименования показателей 7_46EE.2011(v1.0)" xfId="1488"/>
    <cellStyle name="Мои наименования показателей 8" xfId="1489"/>
    <cellStyle name="Мои наименования показателей 8 2" xfId="1490"/>
    <cellStyle name="Мои наименования показателей 8 3" xfId="1491"/>
    <cellStyle name="Мои наименования показателей 8_46EE.2011(v1.0)" xfId="1492"/>
    <cellStyle name="Мои наименования показателей_46EE.2011" xfId="1493"/>
    <cellStyle name="назв фил" xfId="1494"/>
    <cellStyle name="Название" xfId="1495"/>
    <cellStyle name="Название 2" xfId="1496"/>
    <cellStyle name="Название 2 2" xfId="1497"/>
    <cellStyle name="Название 3" xfId="1498"/>
    <cellStyle name="Название 3 2" xfId="1499"/>
    <cellStyle name="Название 4" xfId="1500"/>
    <cellStyle name="Название 4 2" xfId="1501"/>
    <cellStyle name="Название 5" xfId="1502"/>
    <cellStyle name="Название 5 2" xfId="1503"/>
    <cellStyle name="Название 6" xfId="1504"/>
    <cellStyle name="Название 6 2" xfId="1505"/>
    <cellStyle name="Название 7" xfId="1506"/>
    <cellStyle name="Название 7 2" xfId="1507"/>
    <cellStyle name="Название 8" xfId="1508"/>
    <cellStyle name="Название 8 2" xfId="1509"/>
    <cellStyle name="Название 9" xfId="1510"/>
    <cellStyle name="Название 9 2" xfId="1511"/>
    <cellStyle name="Невидимый" xfId="1512"/>
    <cellStyle name="Нейтральный" xfId="1513"/>
    <cellStyle name="Нейтральный 2" xfId="1514"/>
    <cellStyle name="Нейтральный 2 2" xfId="1515"/>
    <cellStyle name="Нейтральный 3" xfId="1516"/>
    <cellStyle name="Нейтральный 3 2" xfId="1517"/>
    <cellStyle name="Нейтральный 4" xfId="1518"/>
    <cellStyle name="Нейтральный 4 2" xfId="1519"/>
    <cellStyle name="Нейтральный 5" xfId="1520"/>
    <cellStyle name="Нейтральный 5 2" xfId="1521"/>
    <cellStyle name="Нейтральный 6" xfId="1522"/>
    <cellStyle name="Нейтральный 6 2" xfId="1523"/>
    <cellStyle name="Нейтральный 7" xfId="1524"/>
    <cellStyle name="Нейтральный 7 2" xfId="1525"/>
    <cellStyle name="Нейтральный 8" xfId="1526"/>
    <cellStyle name="Нейтральный 8 2" xfId="1527"/>
    <cellStyle name="Нейтральный 9" xfId="1528"/>
    <cellStyle name="Нейтральный 9 2" xfId="1529"/>
    <cellStyle name="Низ1" xfId="1530"/>
    <cellStyle name="Низ2" xfId="1531"/>
    <cellStyle name="Обычный 10" xfId="1532"/>
    <cellStyle name="Обычный 11" xfId="1533"/>
    <cellStyle name="Обычный 11 2" xfId="1534"/>
    <cellStyle name="Обычный 11_INDEX.STATION.2012(v1.0)_" xfId="1535"/>
    <cellStyle name="Обычный 2" xfId="1536"/>
    <cellStyle name="Обычный 2 2" xfId="1537"/>
    <cellStyle name="Обычный 2 2 2" xfId="1538"/>
    <cellStyle name="Обычный 2 2 3" xfId="1539"/>
    <cellStyle name="Обычный 2 2_46EE.2011(v1.0)" xfId="1540"/>
    <cellStyle name="Обычный 2 3" xfId="1541"/>
    <cellStyle name="Обычный 2 3 2" xfId="1542"/>
    <cellStyle name="Обычный 2 3 3" xfId="1543"/>
    <cellStyle name="Обычный 2 3_46EE.2011(v1.0)" xfId="1544"/>
    <cellStyle name="Обычный 2 4" xfId="1545"/>
    <cellStyle name="Обычный 2 4 2" xfId="1546"/>
    <cellStyle name="Обычный 2 4 3" xfId="1547"/>
    <cellStyle name="Обычный 2 4_46EE.2011(v1.0)" xfId="1548"/>
    <cellStyle name="Обычный 2 5" xfId="1549"/>
    <cellStyle name="Обычный 2 5 2" xfId="1550"/>
    <cellStyle name="Обычный 2 5 3" xfId="1551"/>
    <cellStyle name="Обычный 2 5_46EE.2011(v1.0)" xfId="1552"/>
    <cellStyle name="Обычный 2 6" xfId="1553"/>
    <cellStyle name="Обычный 2 6 2" xfId="1554"/>
    <cellStyle name="Обычный 2 6 3" xfId="1555"/>
    <cellStyle name="Обычный 2 6_46EE.2011(v1.0)" xfId="1556"/>
    <cellStyle name="Обычный 2 7" xfId="1557"/>
    <cellStyle name="Обычный 2_1" xfId="1558"/>
    <cellStyle name="Обычный 3" xfId="1559"/>
    <cellStyle name="Обычный 3 2" xfId="1560"/>
    <cellStyle name="Обычный 3 3" xfId="1561"/>
    <cellStyle name="Обычный 4" xfId="1562"/>
    <cellStyle name="Обычный 4 2" xfId="1563"/>
    <cellStyle name="Обычный 4 2 2" xfId="1564"/>
    <cellStyle name="Обычный 4 2_BALANCE.WARM.2011YEAR(v1.5)" xfId="1565"/>
    <cellStyle name="Обычный 4_EE.20.MET.SVOD.2.73_v0.1" xfId="1566"/>
    <cellStyle name="Обычный 5" xfId="1567"/>
    <cellStyle name="Обычный 6" xfId="1568"/>
    <cellStyle name="Обычный 7" xfId="1569"/>
    <cellStyle name="Обычный 8" xfId="1570"/>
    <cellStyle name="Обычный 9" xfId="1571"/>
    <cellStyle name="Обычный___________ __ ________ _______ 3" xfId="1572"/>
    <cellStyle name="Обычный_BALANCE.WARM.2007YEAR(FACT)" xfId="1573"/>
    <cellStyle name="Обычный_Kom kompleks 2" xfId="1574"/>
    <cellStyle name="Обычный_Вода" xfId="1575"/>
    <cellStyle name="Обычный_Лист1" xfId="1576"/>
    <cellStyle name="Обычный_Тепло" xfId="1577"/>
    <cellStyle name="Followed Hyperlink" xfId="1578"/>
    <cellStyle name="Ошибка" xfId="1579"/>
    <cellStyle name="Плохой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о центру с переносом" xfId="1597"/>
    <cellStyle name="По ширине с переносом" xfId="1598"/>
    <cellStyle name="Подгруппа" xfId="1599"/>
    <cellStyle name="Поле ввода" xfId="1600"/>
    <cellStyle name="Пояснение" xfId="1601"/>
    <cellStyle name="Пояснение 2" xfId="1602"/>
    <cellStyle name="Пояснение 2 2" xfId="1603"/>
    <cellStyle name="Пояснение 3" xfId="1604"/>
    <cellStyle name="Пояснение 3 2" xfId="1605"/>
    <cellStyle name="Пояснение 4" xfId="1606"/>
    <cellStyle name="Пояснение 4 2" xfId="1607"/>
    <cellStyle name="Пояснение 5" xfId="1608"/>
    <cellStyle name="Пояснение 5 2" xfId="1609"/>
    <cellStyle name="Пояснение 6" xfId="1610"/>
    <cellStyle name="Пояснение 6 2" xfId="1611"/>
    <cellStyle name="Пояснение 7" xfId="1612"/>
    <cellStyle name="Пояснение 7 2" xfId="1613"/>
    <cellStyle name="Пояснение 8" xfId="1614"/>
    <cellStyle name="Пояснение 8 2" xfId="1615"/>
    <cellStyle name="Пояснение 9" xfId="1616"/>
    <cellStyle name="Пояснение 9 2" xfId="1617"/>
    <cellStyle name="Примечание" xfId="1618"/>
    <cellStyle name="Примечание 10" xfId="1619"/>
    <cellStyle name="Примечание 10 2" xfId="1620"/>
    <cellStyle name="Примечание 10 3" xfId="1621"/>
    <cellStyle name="Примечание 10_46EE.2011(v1.0)" xfId="1622"/>
    <cellStyle name="Примечание 11" xfId="1623"/>
    <cellStyle name="Примечание 11 2" xfId="1624"/>
    <cellStyle name="Примечание 11 3" xfId="1625"/>
    <cellStyle name="Примечание 11_46EE.2011(v1.0)" xfId="1626"/>
    <cellStyle name="Примечание 12" xfId="1627"/>
    <cellStyle name="Примечание 12 2" xfId="1628"/>
    <cellStyle name="Примечание 12 3" xfId="1629"/>
    <cellStyle name="Примечание 12_46EE.2011(v1.0)" xfId="1630"/>
    <cellStyle name="Примечание 2" xfId="1631"/>
    <cellStyle name="Примечание 2 2" xfId="1632"/>
    <cellStyle name="Примечание 2 3" xfId="1633"/>
    <cellStyle name="Примечание 2 4" xfId="1634"/>
    <cellStyle name="Примечание 2 5" xfId="1635"/>
    <cellStyle name="Примечание 2 6" xfId="1636"/>
    <cellStyle name="Примечание 2 7" xfId="1637"/>
    <cellStyle name="Примечание 2 8" xfId="1638"/>
    <cellStyle name="Примечание 2 9" xfId="1639"/>
    <cellStyle name="Примечание 2_46EE.2011(v1.0)" xfId="1640"/>
    <cellStyle name="Примечание 3" xfId="1641"/>
    <cellStyle name="Примечание 3 2" xfId="1642"/>
    <cellStyle name="Примечание 3 3" xfId="1643"/>
    <cellStyle name="Примечание 3 4" xfId="1644"/>
    <cellStyle name="Примечание 3 5" xfId="1645"/>
    <cellStyle name="Примечание 3 6" xfId="1646"/>
    <cellStyle name="Примечание 3 7" xfId="1647"/>
    <cellStyle name="Примечание 3 8" xfId="1648"/>
    <cellStyle name="Примечание 3 9" xfId="1649"/>
    <cellStyle name="Примечание 3_46EE.2011(v1.0)" xfId="1650"/>
    <cellStyle name="Примечание 4" xfId="1651"/>
    <cellStyle name="Примечание 4 2" xfId="1652"/>
    <cellStyle name="Примечание 4 3" xfId="1653"/>
    <cellStyle name="Примечание 4 4" xfId="1654"/>
    <cellStyle name="Примечание 4 5" xfId="1655"/>
    <cellStyle name="Примечание 4 6" xfId="1656"/>
    <cellStyle name="Примечание 4 7" xfId="1657"/>
    <cellStyle name="Примечание 4 8" xfId="1658"/>
    <cellStyle name="Примечание 4 9" xfId="1659"/>
    <cellStyle name="Примечание 4_46EE.2011(v1.0)" xfId="1660"/>
    <cellStyle name="Примечание 5" xfId="1661"/>
    <cellStyle name="Примечание 5 2" xfId="1662"/>
    <cellStyle name="Примечание 5 3" xfId="1663"/>
    <cellStyle name="Примечание 5 4" xfId="1664"/>
    <cellStyle name="Примечание 5 5" xfId="1665"/>
    <cellStyle name="Примечание 5 6" xfId="1666"/>
    <cellStyle name="Примечание 5 7" xfId="1667"/>
    <cellStyle name="Примечание 5 8" xfId="1668"/>
    <cellStyle name="Примечание 5 9" xfId="1669"/>
    <cellStyle name="Примечание 5_46EE.2011(v1.0)" xfId="1670"/>
    <cellStyle name="Примечание 6" xfId="1671"/>
    <cellStyle name="Примечание 6 2" xfId="1672"/>
    <cellStyle name="Примечание 6_46EE.2011(v1.0)" xfId="1673"/>
    <cellStyle name="Примечание 7" xfId="1674"/>
    <cellStyle name="Примечание 7 2" xfId="1675"/>
    <cellStyle name="Примечание 7_46EE.2011(v1.0)" xfId="1676"/>
    <cellStyle name="Примечание 8" xfId="1677"/>
    <cellStyle name="Примечание 8 2" xfId="1678"/>
    <cellStyle name="Примечание 8_46EE.2011(v1.0)" xfId="1679"/>
    <cellStyle name="Примечание 9" xfId="1680"/>
    <cellStyle name="Примечание 9 2" xfId="1681"/>
    <cellStyle name="Примечание 9_46EE.2011(v1.0)" xfId="1682"/>
    <cellStyle name="Продукт" xfId="1683"/>
    <cellStyle name="Percent" xfId="1684"/>
    <cellStyle name="Процентный 10" xfId="1685"/>
    <cellStyle name="Процентный 2" xfId="1686"/>
    <cellStyle name="Процентный 2 2" xfId="1687"/>
    <cellStyle name="Процентный 2 3" xfId="1688"/>
    <cellStyle name="Процентный 3" xfId="1689"/>
    <cellStyle name="Процентный 3 2" xfId="1690"/>
    <cellStyle name="Процентный 3 3" xfId="1691"/>
    <cellStyle name="Процентный 4" xfId="1692"/>
    <cellStyle name="Процентный 4 2" xfId="1693"/>
    <cellStyle name="Процентный 4 3" xfId="1694"/>
    <cellStyle name="Процентный 5" xfId="1695"/>
    <cellStyle name="Процентный 9" xfId="1696"/>
    <cellStyle name="Разница" xfId="1697"/>
    <cellStyle name="Рамки" xfId="1698"/>
    <cellStyle name="Сводная таблица" xfId="1699"/>
    <cellStyle name="Связанная ячейка" xfId="1700"/>
    <cellStyle name="Связанная ячейка 2" xfId="1701"/>
    <cellStyle name="Связанная ячейка 2 2" xfId="1702"/>
    <cellStyle name="Связанная ячейка 2_46EE.2011(v1.0)" xfId="1703"/>
    <cellStyle name="Связанная ячейка 3" xfId="1704"/>
    <cellStyle name="Связанная ячейка 3 2" xfId="1705"/>
    <cellStyle name="Связанная ячейка 3_46EE.2011(v1.0)" xfId="1706"/>
    <cellStyle name="Связанная ячейка 4" xfId="1707"/>
    <cellStyle name="Связанная ячейка 4 2" xfId="1708"/>
    <cellStyle name="Связанная ячейка 4_46EE.2011(v1.0)" xfId="1709"/>
    <cellStyle name="Связанная ячейка 5" xfId="1710"/>
    <cellStyle name="Связанная ячейка 5 2" xfId="1711"/>
    <cellStyle name="Связанная ячейка 5_46EE.2011(v1.0)" xfId="1712"/>
    <cellStyle name="Связанная ячейка 6" xfId="1713"/>
    <cellStyle name="Связанная ячейка 6 2" xfId="1714"/>
    <cellStyle name="Связанная ячейка 6_46EE.2011(v1.0)" xfId="1715"/>
    <cellStyle name="Связанная ячейка 7" xfId="1716"/>
    <cellStyle name="Связанная ячейка 7 2" xfId="1717"/>
    <cellStyle name="Связанная ячейка 7_46EE.2011(v1.0)" xfId="1718"/>
    <cellStyle name="Связанная ячейка 8" xfId="1719"/>
    <cellStyle name="Связанная ячейка 8 2" xfId="1720"/>
    <cellStyle name="Связанная ячейка 8_46EE.2011(v1.0)" xfId="1721"/>
    <cellStyle name="Связанная ячейка 9" xfId="1722"/>
    <cellStyle name="Связанная ячейка 9 2" xfId="1723"/>
    <cellStyle name="Связанная ячейка 9_46EE.2011(v1.0)" xfId="1724"/>
    <cellStyle name="Стиль 1" xfId="1725"/>
    <cellStyle name="Стиль 1 2" xfId="1726"/>
    <cellStyle name="Стиль 1 2 2" xfId="1727"/>
    <cellStyle name="Стиль 1 2_EE.2REK.P2011.4.78(v0.3)" xfId="1728"/>
    <cellStyle name="Субсчет" xfId="1729"/>
    <cellStyle name="Счет" xfId="1730"/>
    <cellStyle name="ТЕКСТ" xfId="1731"/>
    <cellStyle name="ТЕКСТ 2" xfId="1732"/>
    <cellStyle name="ТЕКСТ 3" xfId="1733"/>
    <cellStyle name="ТЕКСТ 4" xfId="1734"/>
    <cellStyle name="ТЕКСТ 5" xfId="1735"/>
    <cellStyle name="ТЕКСТ 6" xfId="1736"/>
    <cellStyle name="ТЕКСТ 7" xfId="1737"/>
    <cellStyle name="ТЕКСТ 8" xfId="1738"/>
    <cellStyle name="ТЕКСТ 9" xfId="1739"/>
    <cellStyle name="Текст предупреждения" xfId="1740"/>
    <cellStyle name="Текст предупреждения 2" xfId="1741"/>
    <cellStyle name="Текст предупреждения 2 2" xfId="1742"/>
    <cellStyle name="Текст предупреждения 3" xfId="1743"/>
    <cellStyle name="Текст предупреждения 3 2" xfId="1744"/>
    <cellStyle name="Текст предупреждения 4" xfId="1745"/>
    <cellStyle name="Текст предупреждения 4 2" xfId="1746"/>
    <cellStyle name="Текст предупреждения 5" xfId="1747"/>
    <cellStyle name="Текст предупреждения 5 2" xfId="1748"/>
    <cellStyle name="Текст предупреждения 6" xfId="1749"/>
    <cellStyle name="Текст предупреждения 6 2" xfId="1750"/>
    <cellStyle name="Текст предупреждения 7" xfId="1751"/>
    <cellStyle name="Текст предупреждения 7 2" xfId="1752"/>
    <cellStyle name="Текст предупреждения 8" xfId="1753"/>
    <cellStyle name="Текст предупреждения 8 2" xfId="1754"/>
    <cellStyle name="Текст предупреждения 9" xfId="1755"/>
    <cellStyle name="Текст предупреждения 9 2" xfId="1756"/>
    <cellStyle name="Текстовый" xfId="1757"/>
    <cellStyle name="Текстовый 2" xfId="1758"/>
    <cellStyle name="Текстовый 3" xfId="1759"/>
    <cellStyle name="Текстовый 4" xfId="1760"/>
    <cellStyle name="Текстовый 5" xfId="1761"/>
    <cellStyle name="Текстовый 6" xfId="1762"/>
    <cellStyle name="Текстовый 7" xfId="1763"/>
    <cellStyle name="Текстовый 8" xfId="1764"/>
    <cellStyle name="Текстовый 9" xfId="1765"/>
    <cellStyle name="Текстовый_1" xfId="1766"/>
    <cellStyle name="Тысячи [0]_22гк" xfId="1767"/>
    <cellStyle name="Тысячи_22гк" xfId="1768"/>
    <cellStyle name="ФИКСИРОВАННЫЙ" xfId="1769"/>
    <cellStyle name="ФИКСИРОВАННЫЙ 2" xfId="1770"/>
    <cellStyle name="ФИКСИРОВАННЫЙ 3" xfId="1771"/>
    <cellStyle name="ФИКСИРОВАННЫЙ 4" xfId="1772"/>
    <cellStyle name="ФИКСИРОВАННЫЙ 5" xfId="1773"/>
    <cellStyle name="ФИКСИРОВАННЫЙ 6" xfId="1774"/>
    <cellStyle name="ФИКСИРОВАННЫЙ 7" xfId="1775"/>
    <cellStyle name="ФИКСИРОВАННЫЙ 8" xfId="1776"/>
    <cellStyle name="ФИКСИРОВАННЫЙ 9" xfId="1777"/>
    <cellStyle name="ФИКСИРОВАННЫЙ_1" xfId="1778"/>
    <cellStyle name="Comma" xfId="1779"/>
    <cellStyle name="Comma [0]" xfId="1780"/>
    <cellStyle name="Финансовый 2" xfId="1781"/>
    <cellStyle name="Финансовый 2 2" xfId="1782"/>
    <cellStyle name="Финансовый 2 2 2" xfId="1783"/>
    <cellStyle name="Финансовый 2 2_INDEX.STATION.2012(v1.0)_" xfId="1784"/>
    <cellStyle name="Финансовый 2 3" xfId="1785"/>
    <cellStyle name="Финансовый 2_46EE.2011(v1.0)" xfId="1786"/>
    <cellStyle name="Финансовый 3" xfId="1787"/>
    <cellStyle name="Финансовый 3 2" xfId="1788"/>
    <cellStyle name="Финансовый 3 3" xfId="1789"/>
    <cellStyle name="Финансовый 3 4" xfId="1790"/>
    <cellStyle name="Финансовый 3_INDEX.STATION.2012(v1.0)_" xfId="1791"/>
    <cellStyle name="Финансовый 4" xfId="1792"/>
    <cellStyle name="Финансовый 4 2" xfId="1793"/>
    <cellStyle name="Финансовый 6" xfId="1794"/>
    <cellStyle name="Финансовый0[0]_FU_bal" xfId="1795"/>
    <cellStyle name="Формула" xfId="1796"/>
    <cellStyle name="Формула 2" xfId="1797"/>
    <cellStyle name="Формула_A РТ 2009 Рязаньэнерго" xfId="1798"/>
    <cellStyle name="ФормулаВБ" xfId="1799"/>
    <cellStyle name="ФормулаНаКонтроль" xfId="1800"/>
    <cellStyle name="Хороший" xfId="1801"/>
    <cellStyle name="Хороший 2" xfId="1802"/>
    <cellStyle name="Хороший 2 2" xfId="1803"/>
    <cellStyle name="Хороший 3" xfId="1804"/>
    <cellStyle name="Хороший 3 2" xfId="1805"/>
    <cellStyle name="Хороший 4" xfId="1806"/>
    <cellStyle name="Хороший 4 2" xfId="1807"/>
    <cellStyle name="Хороший 5" xfId="1808"/>
    <cellStyle name="Хороший 5 2" xfId="1809"/>
    <cellStyle name="Хороший 6" xfId="1810"/>
    <cellStyle name="Хороший 6 2" xfId="1811"/>
    <cellStyle name="Хороший 7" xfId="1812"/>
    <cellStyle name="Хороший 7 2" xfId="1813"/>
    <cellStyle name="Хороший 8" xfId="1814"/>
    <cellStyle name="Хороший 8 2" xfId="1815"/>
    <cellStyle name="Хороший 9" xfId="1816"/>
    <cellStyle name="Хороший 9 2" xfId="1817"/>
    <cellStyle name="Цена_продукта" xfId="1818"/>
    <cellStyle name="Цифры по центру с десятыми" xfId="1819"/>
    <cellStyle name="число" xfId="1820"/>
    <cellStyle name="Џђћ–…ќ’ќ›‰" xfId="1821"/>
    <cellStyle name="Шапка" xfId="1822"/>
    <cellStyle name="Шапка таблицы" xfId="1823"/>
    <cellStyle name="ШАУ" xfId="1824"/>
    <cellStyle name="標準_PL-CF sheet" xfId="1825"/>
    <cellStyle name="䁺_x0001_" xfId="18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="75" zoomScaleNormal="75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9" sqref="F79"/>
    </sheetView>
  </sheetViews>
  <sheetFormatPr defaultColWidth="9.00390625" defaultRowHeight="15.75"/>
  <cols>
    <col min="1" max="1" width="7.125" style="96" customWidth="1"/>
    <col min="2" max="2" width="74.50390625" style="7" customWidth="1"/>
    <col min="3" max="3" width="22.375" style="26" customWidth="1"/>
    <col min="4" max="4" width="17.875" style="7" customWidth="1"/>
    <col min="5" max="5" width="14.375" style="7" customWidth="1"/>
    <col min="6" max="6" width="24.00390625" style="7" customWidth="1"/>
    <col min="7" max="7" width="13.125" style="7" customWidth="1"/>
    <col min="8" max="8" width="22.00390625" style="7" customWidth="1"/>
    <col min="9" max="9" width="19.125" style="77" customWidth="1"/>
    <col min="10" max="10" width="6.625" style="7" customWidth="1"/>
    <col min="11" max="16384" width="9.00390625" style="7" customWidth="1"/>
  </cols>
  <sheetData>
    <row r="1" spans="1:9" s="3" customFormat="1" ht="16.5" thickBot="1">
      <c r="A1" s="86" t="s">
        <v>213</v>
      </c>
      <c r="B1" s="105"/>
      <c r="C1" s="8"/>
      <c r="E1" s="104"/>
      <c r="H1" s="1"/>
      <c r="I1" s="73"/>
    </row>
    <row r="2" spans="1:9" s="3" customFormat="1" ht="31.5">
      <c r="A2" s="87"/>
      <c r="B2" s="9" t="s">
        <v>215</v>
      </c>
      <c r="C2" s="47" t="s">
        <v>11</v>
      </c>
      <c r="D2" s="4" t="s">
        <v>50</v>
      </c>
      <c r="E2" s="5"/>
      <c r="F2" s="5"/>
      <c r="G2" s="5"/>
      <c r="H2" s="6"/>
      <c r="I2" s="81" t="s">
        <v>63</v>
      </c>
    </row>
    <row r="3" spans="1:10" s="3" customFormat="1" ht="63">
      <c r="A3" s="97" t="s">
        <v>93</v>
      </c>
      <c r="B3" s="10" t="s">
        <v>46</v>
      </c>
      <c r="C3" s="11" t="s">
        <v>49</v>
      </c>
      <c r="D3" s="12" t="s">
        <v>51</v>
      </c>
      <c r="E3" s="12" t="s">
        <v>47</v>
      </c>
      <c r="F3" s="12" t="s">
        <v>52</v>
      </c>
      <c r="G3" s="13" t="s">
        <v>53</v>
      </c>
      <c r="H3" s="12" t="s">
        <v>54</v>
      </c>
      <c r="I3" s="27" t="s">
        <v>67</v>
      </c>
      <c r="J3" s="14" t="s">
        <v>48</v>
      </c>
    </row>
    <row r="4" spans="1:9" s="85" customFormat="1" ht="15">
      <c r="A4" s="88" t="s">
        <v>94</v>
      </c>
      <c r="B4" s="82" t="s">
        <v>0</v>
      </c>
      <c r="C4" s="83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>
        <v>9</v>
      </c>
    </row>
    <row r="5" spans="1:10" ht="20.25">
      <c r="A5" s="89"/>
      <c r="B5" s="28" t="s">
        <v>60</v>
      </c>
      <c r="C5" s="79" t="s">
        <v>214</v>
      </c>
      <c r="D5" s="106" t="s">
        <v>212</v>
      </c>
      <c r="E5" s="49"/>
      <c r="F5" s="52"/>
      <c r="G5" s="50"/>
      <c r="H5" s="52"/>
      <c r="I5" s="74"/>
      <c r="J5" s="29">
        <f>IF(D5="да",1.18,1)</f>
        <v>1</v>
      </c>
    </row>
    <row r="6" spans="1:9" s="39" customFormat="1" ht="20.25">
      <c r="A6" s="90" t="s">
        <v>94</v>
      </c>
      <c r="B6" s="38" t="s">
        <v>39</v>
      </c>
      <c r="C6" s="101">
        <v>17.652</v>
      </c>
      <c r="D6" s="48">
        <f>C6</f>
        <v>17.652</v>
      </c>
      <c r="E6" s="48"/>
      <c r="F6" s="48">
        <f>D6</f>
        <v>17.652</v>
      </c>
      <c r="G6" s="51"/>
      <c r="H6" s="48">
        <f>D6+G6</f>
        <v>17.652</v>
      </c>
      <c r="I6" s="78">
        <f>D106+H106</f>
        <v>17.652</v>
      </c>
    </row>
    <row r="7" spans="1:9" ht="3" customHeight="1">
      <c r="A7" s="91"/>
      <c r="B7" s="15"/>
      <c r="C7" s="102"/>
      <c r="D7" s="53"/>
      <c r="E7" s="53"/>
      <c r="F7" s="53"/>
      <c r="G7" s="50"/>
      <c r="H7" s="53"/>
      <c r="I7" s="55"/>
    </row>
    <row r="8" spans="1:9" s="39" customFormat="1" ht="20.25">
      <c r="A8" s="90" t="s">
        <v>0</v>
      </c>
      <c r="B8" s="40" t="s">
        <v>109</v>
      </c>
      <c r="C8" s="60">
        <f>C9+C12+C13+C14+C18+C19+C20+C45+C51+C55+C56+C57+C58+C61+C62+C63+C64+C74</f>
        <v>584.291</v>
      </c>
      <c r="D8" s="48">
        <f>C8</f>
        <v>584.291</v>
      </c>
      <c r="E8" s="48"/>
      <c r="F8" s="60">
        <f>F9+F12+F13+F14+F18+F19+F20+F45+F51+F55+F56+F57+F58+F61+F62+F63+F64+F74</f>
        <v>613.3985232800001</v>
      </c>
      <c r="G8" s="60">
        <f>G9+G12+G13+G14+G18+G19+G20+G45+G51+G55+G56+G57+G58+G61+G62+G63+G64+G74</f>
        <v>0</v>
      </c>
      <c r="H8" s="60">
        <f>H9+H12+H13+H14+H18+H19+H20+H45+H51+H55+H56+H57+H58+H61+H62+H63+H64+H74</f>
        <v>613.3985232800001</v>
      </c>
      <c r="I8" s="60">
        <f>I9+I12+I13+I14+I18+I19+I20+I45+I51+I55+I56+I57+I58+I61+I62+I63+I64+I74</f>
        <v>598.8447616399999</v>
      </c>
    </row>
    <row r="9" spans="1:9" s="39" customFormat="1" ht="20.25">
      <c r="A9" s="90" t="s">
        <v>98</v>
      </c>
      <c r="B9" s="41" t="s">
        <v>110</v>
      </c>
      <c r="C9" s="101">
        <f>C10+C11</f>
        <v>174.22</v>
      </c>
      <c r="D9" s="48">
        <f>C9</f>
        <v>174.22</v>
      </c>
      <c r="E9" s="48"/>
      <c r="F9" s="60">
        <f>F10+F11</f>
        <v>186.76384000000002</v>
      </c>
      <c r="G9" s="51">
        <f>G10+G11</f>
        <v>0</v>
      </c>
      <c r="H9" s="60">
        <f>H10+H11</f>
        <v>186.76384000000002</v>
      </c>
      <c r="I9" s="60">
        <f>I10+I11</f>
        <v>180.49192</v>
      </c>
    </row>
    <row r="10" spans="1:9" ht="20.25">
      <c r="A10" s="91" t="s">
        <v>91</v>
      </c>
      <c r="B10" s="17" t="s">
        <v>111</v>
      </c>
      <c r="C10" s="102">
        <v>174.22</v>
      </c>
      <c r="D10" s="49">
        <f>C10</f>
        <v>174.22</v>
      </c>
      <c r="E10" s="49">
        <v>1.072</v>
      </c>
      <c r="F10" s="49">
        <f>D10*E10</f>
        <v>186.76384000000002</v>
      </c>
      <c r="G10" s="50"/>
      <c r="H10" s="49">
        <f>F10+G10</f>
        <v>186.76384000000002</v>
      </c>
      <c r="I10" s="55">
        <f>D10/$D$6*$D$106+H10/$H$6*$H$106</f>
        <v>180.49192</v>
      </c>
    </row>
    <row r="11" spans="1:9" ht="20.25">
      <c r="A11" s="91" t="s">
        <v>92</v>
      </c>
      <c r="B11" s="18" t="s">
        <v>112</v>
      </c>
      <c r="C11" s="102"/>
      <c r="D11" s="49"/>
      <c r="E11" s="49"/>
      <c r="F11" s="49"/>
      <c r="G11" s="50"/>
      <c r="H11" s="49"/>
      <c r="I11" s="55">
        <f>D11/$D$6*$D$106+H11/$H$6*$H$106</f>
        <v>0</v>
      </c>
    </row>
    <row r="12" spans="1:9" s="39" customFormat="1" ht="20.25">
      <c r="A12" s="90" t="s">
        <v>99</v>
      </c>
      <c r="B12" s="41" t="s">
        <v>113</v>
      </c>
      <c r="C12" s="101"/>
      <c r="D12" s="48">
        <f aca="true" t="shared" si="0" ref="D12:D20">C12</f>
        <v>0</v>
      </c>
      <c r="E12" s="48">
        <v>1.048</v>
      </c>
      <c r="F12" s="48">
        <f>D12*E12</f>
        <v>0</v>
      </c>
      <c r="G12" s="51"/>
      <c r="H12" s="48">
        <f>F12+G12</f>
        <v>0</v>
      </c>
      <c r="I12" s="78">
        <f>D12/$D$6*$D$106+H12/$H$6*$H$106</f>
        <v>0</v>
      </c>
    </row>
    <row r="13" spans="1:9" s="39" customFormat="1" ht="20.25">
      <c r="A13" s="90" t="s">
        <v>100</v>
      </c>
      <c r="B13" s="41" t="s">
        <v>89</v>
      </c>
      <c r="C13" s="101">
        <v>11.5</v>
      </c>
      <c r="D13" s="48">
        <f t="shared" si="0"/>
        <v>11.5</v>
      </c>
      <c r="E13" s="48">
        <v>1</v>
      </c>
      <c r="F13" s="48">
        <f>D13*E13</f>
        <v>11.5</v>
      </c>
      <c r="G13" s="51"/>
      <c r="H13" s="48">
        <f>F13+G13</f>
        <v>11.5</v>
      </c>
      <c r="I13" s="78">
        <f>D13/$D$6*$D$106+H13/$H$6*$H$106</f>
        <v>11.5</v>
      </c>
    </row>
    <row r="14" spans="1:9" s="39" customFormat="1" ht="20.25">
      <c r="A14" s="90" t="s">
        <v>114</v>
      </c>
      <c r="B14" s="41" t="s">
        <v>115</v>
      </c>
      <c r="C14" s="101"/>
      <c r="D14" s="48">
        <f t="shared" si="0"/>
        <v>0</v>
      </c>
      <c r="E14" s="48">
        <v>1.048</v>
      </c>
      <c r="F14" s="48">
        <f>D14*E14</f>
        <v>0</v>
      </c>
      <c r="G14" s="51"/>
      <c r="H14" s="48">
        <f>F14+G14</f>
        <v>0</v>
      </c>
      <c r="I14" s="78">
        <f>D14/$D$6*$D$106+H14/$H$6*$H$106</f>
        <v>0</v>
      </c>
    </row>
    <row r="15" spans="1:9" ht="20.25">
      <c r="A15" s="91" t="s">
        <v>20</v>
      </c>
      <c r="B15" s="17" t="s">
        <v>116</v>
      </c>
      <c r="C15" s="102"/>
      <c r="D15" s="49">
        <f t="shared" si="0"/>
        <v>0</v>
      </c>
      <c r="E15" s="49"/>
      <c r="F15" s="49"/>
      <c r="G15" s="50"/>
      <c r="H15" s="49"/>
      <c r="I15" s="55"/>
    </row>
    <row r="16" spans="1:9" ht="20.25">
      <c r="A16" s="91" t="s">
        <v>21</v>
      </c>
      <c r="B16" s="17" t="s">
        <v>117</v>
      </c>
      <c r="C16" s="102"/>
      <c r="D16" s="49">
        <f t="shared" si="0"/>
        <v>0</v>
      </c>
      <c r="E16" s="49"/>
      <c r="F16" s="49"/>
      <c r="G16" s="50"/>
      <c r="H16" s="49"/>
      <c r="I16" s="55"/>
    </row>
    <row r="17" spans="1:9" ht="20.25">
      <c r="A17" s="91" t="s">
        <v>22</v>
      </c>
      <c r="B17" s="17" t="s">
        <v>118</v>
      </c>
      <c r="C17" s="102"/>
      <c r="D17" s="49">
        <f t="shared" si="0"/>
        <v>0</v>
      </c>
      <c r="E17" s="49"/>
      <c r="F17" s="49"/>
      <c r="G17" s="50"/>
      <c r="H17" s="49"/>
      <c r="I17" s="55"/>
    </row>
    <row r="18" spans="1:9" s="39" customFormat="1" ht="20.25">
      <c r="A18" s="90" t="s">
        <v>119</v>
      </c>
      <c r="B18" s="41" t="s">
        <v>120</v>
      </c>
      <c r="C18" s="101">
        <v>56</v>
      </c>
      <c r="D18" s="48">
        <f t="shared" si="0"/>
        <v>56</v>
      </c>
      <c r="E18" s="48">
        <v>1.048</v>
      </c>
      <c r="F18" s="48">
        <f>D18*E18</f>
        <v>58.688</v>
      </c>
      <c r="G18" s="51"/>
      <c r="H18" s="48">
        <f>F18+G18</f>
        <v>58.688</v>
      </c>
      <c r="I18" s="78">
        <f>D18/$D$6*$D$106+H18/$H$6*$H$106</f>
        <v>57.34400000000001</v>
      </c>
    </row>
    <row r="19" spans="1:9" s="39" customFormat="1" ht="20.25">
      <c r="A19" s="90" t="s">
        <v>121</v>
      </c>
      <c r="B19" s="41" t="s">
        <v>122</v>
      </c>
      <c r="C19" s="101"/>
      <c r="D19" s="48">
        <f t="shared" si="0"/>
        <v>0</v>
      </c>
      <c r="E19" s="48">
        <v>1.048</v>
      </c>
      <c r="F19" s="48">
        <f>D19*E19</f>
        <v>0</v>
      </c>
      <c r="G19" s="51"/>
      <c r="H19" s="48">
        <f>F19+G19</f>
        <v>0</v>
      </c>
      <c r="I19" s="78">
        <f>D19/$D$6*$D$106+H19/$H$6*$H$106</f>
        <v>0</v>
      </c>
    </row>
    <row r="20" spans="1:9" s="39" customFormat="1" ht="20.25">
      <c r="A20" s="90" t="s">
        <v>123</v>
      </c>
      <c r="B20" s="41" t="s">
        <v>124</v>
      </c>
      <c r="C20" s="101">
        <f>C24+C30+C36+C39+C42</f>
        <v>247.305</v>
      </c>
      <c r="D20" s="48">
        <f t="shared" si="0"/>
        <v>247.305</v>
      </c>
      <c r="E20" s="48">
        <v>1.048</v>
      </c>
      <c r="F20" s="48">
        <f>F24+F36+F30+F39+F42</f>
        <v>259.17564000000004</v>
      </c>
      <c r="G20" s="48">
        <f>G24+G36+G30+G39+G42</f>
        <v>0</v>
      </c>
      <c r="H20" s="48">
        <f>H24+H36+H30+H39+H42</f>
        <v>259.17564000000004</v>
      </c>
      <c r="I20" s="78">
        <f>I24+I36+I30+I39+I42</f>
        <v>253.24032000000003</v>
      </c>
    </row>
    <row r="21" spans="1:9" ht="20.25" hidden="1">
      <c r="A21" s="92" t="s">
        <v>70</v>
      </c>
      <c r="B21" s="19" t="s">
        <v>107</v>
      </c>
      <c r="C21" s="102">
        <v>7857.222222222223</v>
      </c>
      <c r="D21" s="49"/>
      <c r="E21" s="49"/>
      <c r="F21" s="49"/>
      <c r="G21" s="50"/>
      <c r="H21" s="49"/>
      <c r="I21" s="55"/>
    </row>
    <row r="22" spans="1:9" ht="20.25" hidden="1">
      <c r="A22" s="92" t="s">
        <v>71</v>
      </c>
      <c r="B22" s="19" t="s">
        <v>108</v>
      </c>
      <c r="C22" s="102">
        <v>3</v>
      </c>
      <c r="D22" s="49"/>
      <c r="E22" s="49"/>
      <c r="F22" s="49"/>
      <c r="G22" s="50"/>
      <c r="H22" s="49"/>
      <c r="I22" s="55"/>
    </row>
    <row r="23" spans="1:9" ht="20.25" hidden="1">
      <c r="A23" s="92" t="s">
        <v>72</v>
      </c>
      <c r="B23" s="19" t="s">
        <v>104</v>
      </c>
      <c r="C23" s="102"/>
      <c r="D23" s="49"/>
      <c r="E23" s="49"/>
      <c r="F23" s="49"/>
      <c r="G23" s="50"/>
      <c r="H23" s="49"/>
      <c r="I23" s="55"/>
    </row>
    <row r="24" spans="1:9" ht="20.25">
      <c r="A24" s="89" t="s">
        <v>125</v>
      </c>
      <c r="B24" s="20" t="s">
        <v>24</v>
      </c>
      <c r="C24" s="102">
        <v>193.412</v>
      </c>
      <c r="D24" s="49">
        <f>C24</f>
        <v>193.412</v>
      </c>
      <c r="E24" s="49">
        <v>1.048</v>
      </c>
      <c r="F24" s="49">
        <f>D24*E24</f>
        <v>202.69577600000002</v>
      </c>
      <c r="G24" s="50"/>
      <c r="H24" s="49">
        <f>F24+G24</f>
        <v>202.69577600000002</v>
      </c>
      <c r="I24" s="55">
        <f>D24/$D$6*$D$106+H24/$H$6*$H$106</f>
        <v>198.05388800000003</v>
      </c>
    </row>
    <row r="25" spans="1:9" ht="20.25">
      <c r="A25" s="89" t="s">
        <v>126</v>
      </c>
      <c r="B25" s="21" t="s">
        <v>25</v>
      </c>
      <c r="C25" s="103">
        <v>5969.5</v>
      </c>
      <c r="D25" s="49"/>
      <c r="E25" s="49"/>
      <c r="F25" s="49"/>
      <c r="G25" s="50"/>
      <c r="H25" s="49"/>
      <c r="I25" s="55"/>
    </row>
    <row r="26" spans="1:9" ht="31.5">
      <c r="A26" s="89" t="s">
        <v>127</v>
      </c>
      <c r="B26" s="21" t="s">
        <v>26</v>
      </c>
      <c r="C26" s="102">
        <v>2.7</v>
      </c>
      <c r="D26" s="49"/>
      <c r="E26" s="49"/>
      <c r="F26" s="49"/>
      <c r="G26" s="50"/>
      <c r="H26" s="49"/>
      <c r="I26" s="55"/>
    </row>
    <row r="27" spans="1:9" ht="20.25" hidden="1">
      <c r="A27" s="89" t="s">
        <v>73</v>
      </c>
      <c r="B27" s="19" t="s">
        <v>103</v>
      </c>
      <c r="C27" s="102"/>
      <c r="D27" s="49"/>
      <c r="E27" s="49"/>
      <c r="F27" s="49"/>
      <c r="G27" s="50"/>
      <c r="H27" s="49"/>
      <c r="I27" s="55"/>
    </row>
    <row r="28" spans="1:9" ht="20.25" hidden="1">
      <c r="A28" s="89" t="s">
        <v>74</v>
      </c>
      <c r="B28" s="19" t="s">
        <v>105</v>
      </c>
      <c r="C28" s="102"/>
      <c r="D28" s="49"/>
      <c r="E28" s="49"/>
      <c r="F28" s="49"/>
      <c r="G28" s="50"/>
      <c r="H28" s="49"/>
      <c r="I28" s="55"/>
    </row>
    <row r="29" spans="1:9" ht="20.25" hidden="1">
      <c r="A29" s="89" t="s">
        <v>75</v>
      </c>
      <c r="B29" s="19" t="s">
        <v>106</v>
      </c>
      <c r="C29" s="102"/>
      <c r="D29" s="49"/>
      <c r="E29" s="49"/>
      <c r="F29" s="49"/>
      <c r="G29" s="50"/>
      <c r="H29" s="49"/>
      <c r="I29" s="55"/>
    </row>
    <row r="30" spans="1:9" ht="20.25">
      <c r="A30" s="89" t="s">
        <v>128</v>
      </c>
      <c r="B30" s="20" t="s">
        <v>27</v>
      </c>
      <c r="C30" s="102"/>
      <c r="D30" s="49">
        <f>C30</f>
        <v>0</v>
      </c>
      <c r="E30" s="49">
        <v>1.048</v>
      </c>
      <c r="F30" s="49">
        <f>D30*E30</f>
        <v>0</v>
      </c>
      <c r="G30" s="50"/>
      <c r="H30" s="49">
        <f>F30+G30</f>
        <v>0</v>
      </c>
      <c r="I30" s="55">
        <f>D30/$D$6*$D$106+H30/$H$6*$H$106</f>
        <v>0</v>
      </c>
    </row>
    <row r="31" spans="1:9" ht="20.25">
      <c r="A31" s="89" t="s">
        <v>129</v>
      </c>
      <c r="B31" s="22" t="s">
        <v>28</v>
      </c>
      <c r="C31" s="103"/>
      <c r="D31" s="49"/>
      <c r="E31" s="49"/>
      <c r="F31" s="49"/>
      <c r="G31" s="50"/>
      <c r="H31" s="49"/>
      <c r="I31" s="55"/>
    </row>
    <row r="32" spans="1:9" ht="31.5">
      <c r="A32" s="89" t="s">
        <v>130</v>
      </c>
      <c r="B32" s="22" t="s">
        <v>29</v>
      </c>
      <c r="C32" s="102"/>
      <c r="D32" s="49"/>
      <c r="E32" s="49"/>
      <c r="F32" s="49"/>
      <c r="G32" s="50"/>
      <c r="H32" s="49"/>
      <c r="I32" s="55"/>
    </row>
    <row r="33" spans="1:9" ht="20.25" hidden="1">
      <c r="A33" s="89" t="s">
        <v>76</v>
      </c>
      <c r="B33" s="19" t="s">
        <v>103</v>
      </c>
      <c r="C33" s="102"/>
      <c r="D33" s="49"/>
      <c r="E33" s="49"/>
      <c r="F33" s="49">
        <f>C33*E33</f>
        <v>0</v>
      </c>
      <c r="G33" s="50"/>
      <c r="H33" s="49"/>
      <c r="I33" s="55"/>
    </row>
    <row r="34" spans="1:9" ht="20.25" hidden="1">
      <c r="A34" s="89" t="s">
        <v>77</v>
      </c>
      <c r="B34" s="19" t="s">
        <v>105</v>
      </c>
      <c r="C34" s="102"/>
      <c r="D34" s="49"/>
      <c r="E34" s="49"/>
      <c r="F34" s="49"/>
      <c r="G34" s="50"/>
      <c r="H34" s="49"/>
      <c r="I34" s="55"/>
    </row>
    <row r="35" spans="1:9" ht="20.25" hidden="1">
      <c r="A35" s="89" t="s">
        <v>78</v>
      </c>
      <c r="B35" s="19" t="s">
        <v>106</v>
      </c>
      <c r="C35" s="102"/>
      <c r="D35" s="49"/>
      <c r="E35" s="49"/>
      <c r="F35" s="49"/>
      <c r="G35" s="50"/>
      <c r="H35" s="49"/>
      <c r="I35" s="55"/>
    </row>
    <row r="36" spans="1:9" ht="20.25">
      <c r="A36" s="89" t="s">
        <v>131</v>
      </c>
      <c r="B36" s="20" t="s">
        <v>30</v>
      </c>
      <c r="C36" s="102"/>
      <c r="D36" s="49">
        <f>C36</f>
        <v>0</v>
      </c>
      <c r="E36" s="49">
        <v>1.048</v>
      </c>
      <c r="F36" s="49">
        <f>D36*E36</f>
        <v>0</v>
      </c>
      <c r="G36" s="50"/>
      <c r="H36" s="49">
        <f>F36+G36</f>
        <v>0</v>
      </c>
      <c r="I36" s="55">
        <f>D36/$D$6*$D$106+H36/$H$6*$H$106</f>
        <v>0</v>
      </c>
    </row>
    <row r="37" spans="1:9" ht="20.25">
      <c r="A37" s="89" t="s">
        <v>132</v>
      </c>
      <c r="B37" s="22" t="s">
        <v>31</v>
      </c>
      <c r="C37" s="103"/>
      <c r="D37" s="49"/>
      <c r="E37" s="54"/>
      <c r="F37" s="49"/>
      <c r="G37" s="50"/>
      <c r="H37" s="49"/>
      <c r="I37" s="55"/>
    </row>
    <row r="38" spans="1:9" ht="31.5">
      <c r="A38" s="89" t="s">
        <v>133</v>
      </c>
      <c r="B38" s="22" t="s">
        <v>32</v>
      </c>
      <c r="C38" s="102"/>
      <c r="D38" s="49"/>
      <c r="E38" s="54"/>
      <c r="F38" s="49"/>
      <c r="G38" s="50"/>
      <c r="H38" s="49"/>
      <c r="I38" s="55"/>
    </row>
    <row r="39" spans="1:9" ht="20.25">
      <c r="A39" s="89" t="s">
        <v>134</v>
      </c>
      <c r="B39" s="20" t="s">
        <v>33</v>
      </c>
      <c r="C39" s="102">
        <v>53.893</v>
      </c>
      <c r="D39" s="49">
        <f>C39</f>
        <v>53.893</v>
      </c>
      <c r="E39" s="49">
        <v>1.048</v>
      </c>
      <c r="F39" s="49">
        <f>D39*E39</f>
        <v>56.479864000000006</v>
      </c>
      <c r="G39" s="50"/>
      <c r="H39" s="49">
        <f>F39+G39</f>
        <v>56.479864000000006</v>
      </c>
      <c r="I39" s="55">
        <f>D39/$D$6*$D$106+H39/$H$6*$H$106</f>
        <v>55.186432</v>
      </c>
    </row>
    <row r="40" spans="1:9" ht="20.25">
      <c r="A40" s="89" t="s">
        <v>135</v>
      </c>
      <c r="B40" s="22" t="s">
        <v>34</v>
      </c>
      <c r="C40" s="103"/>
      <c r="D40" s="49"/>
      <c r="E40" s="54"/>
      <c r="F40" s="49"/>
      <c r="G40" s="50"/>
      <c r="H40" s="49"/>
      <c r="I40" s="55"/>
    </row>
    <row r="41" spans="1:9" ht="20.25">
      <c r="A41" s="89" t="s">
        <v>136</v>
      </c>
      <c r="B41" s="21" t="s">
        <v>35</v>
      </c>
      <c r="C41" s="102">
        <v>2</v>
      </c>
      <c r="D41" s="49"/>
      <c r="E41" s="54"/>
      <c r="F41" s="49"/>
      <c r="G41" s="50"/>
      <c r="H41" s="49"/>
      <c r="I41" s="55"/>
    </row>
    <row r="42" spans="1:9" ht="31.5">
      <c r="A42" s="89" t="s">
        <v>137</v>
      </c>
      <c r="B42" s="20" t="s">
        <v>36</v>
      </c>
      <c r="C42" s="102"/>
      <c r="D42" s="49">
        <f>C42</f>
        <v>0</v>
      </c>
      <c r="E42" s="49">
        <v>1.048</v>
      </c>
      <c r="F42" s="49">
        <f>D42*E42</f>
        <v>0</v>
      </c>
      <c r="G42" s="50"/>
      <c r="H42" s="49">
        <f>F42+G42</f>
        <v>0</v>
      </c>
      <c r="I42" s="55">
        <f>D42/$D$6*$D$106+H42/$H$6*$H$106</f>
        <v>0</v>
      </c>
    </row>
    <row r="43" spans="1:9" ht="20.25">
      <c r="A43" s="89" t="s">
        <v>138</v>
      </c>
      <c r="B43" s="22" t="s">
        <v>37</v>
      </c>
      <c r="C43" s="103"/>
      <c r="D43" s="49"/>
      <c r="E43" s="49"/>
      <c r="F43" s="49"/>
      <c r="G43" s="50"/>
      <c r="H43" s="49"/>
      <c r="I43" s="55"/>
    </row>
    <row r="44" spans="1:9" ht="31.5">
      <c r="A44" s="89" t="s">
        <v>139</v>
      </c>
      <c r="B44" s="21" t="s">
        <v>38</v>
      </c>
      <c r="C44" s="102"/>
      <c r="D44" s="49"/>
      <c r="E44" s="54"/>
      <c r="F44" s="49"/>
      <c r="G44" s="50"/>
      <c r="H44" s="49"/>
      <c r="I44" s="55"/>
    </row>
    <row r="45" spans="1:9" s="39" customFormat="1" ht="20.25">
      <c r="A45" s="90" t="s">
        <v>140</v>
      </c>
      <c r="B45" s="42" t="s">
        <v>141</v>
      </c>
      <c r="C45" s="101">
        <f>C46+C47+C48+C49+C50</f>
        <v>74.68599999999999</v>
      </c>
      <c r="D45" s="48">
        <f aca="true" t="shared" si="1" ref="D45:D51">C45</f>
        <v>74.68599999999999</v>
      </c>
      <c r="E45" s="80">
        <v>0.302</v>
      </c>
      <c r="F45" s="48">
        <f>F46+F47+F48+F49+F50</f>
        <v>78.27104328000001</v>
      </c>
      <c r="G45" s="48">
        <f>G46+G47+G48+G49+G50</f>
        <v>0</v>
      </c>
      <c r="H45" s="48">
        <f>H46+H47+H48+H49+H50</f>
        <v>78.27104328000001</v>
      </c>
      <c r="I45" s="78">
        <f>I46+I47+I48+I49+I50</f>
        <v>76.47852164</v>
      </c>
    </row>
    <row r="46" spans="1:9" ht="31.5">
      <c r="A46" s="91" t="s">
        <v>142</v>
      </c>
      <c r="B46" s="20" t="s">
        <v>81</v>
      </c>
      <c r="C46" s="102">
        <v>58.41</v>
      </c>
      <c r="D46" s="49">
        <f t="shared" si="1"/>
        <v>58.41</v>
      </c>
      <c r="E46" s="54">
        <v>0.302</v>
      </c>
      <c r="F46" s="49">
        <f>F24*E46</f>
        <v>61.214124352000006</v>
      </c>
      <c r="G46" s="50"/>
      <c r="H46" s="49">
        <f aca="true" t="shared" si="2" ref="H46:H51">F46+G46</f>
        <v>61.214124352000006</v>
      </c>
      <c r="I46" s="55">
        <f aca="true" t="shared" si="3" ref="I46:I51">D46/$D$6*$D$106+H46/$H$6*$H$106</f>
        <v>59.812062176</v>
      </c>
    </row>
    <row r="47" spans="1:9" ht="20.25">
      <c r="A47" s="91" t="s">
        <v>143</v>
      </c>
      <c r="B47" s="20" t="s">
        <v>82</v>
      </c>
      <c r="C47" s="102"/>
      <c r="D47" s="49">
        <f t="shared" si="1"/>
        <v>0</v>
      </c>
      <c r="E47" s="54">
        <v>0.302</v>
      </c>
      <c r="F47" s="49">
        <f>F30*E47</f>
        <v>0</v>
      </c>
      <c r="G47" s="50"/>
      <c r="H47" s="49">
        <f t="shared" si="2"/>
        <v>0</v>
      </c>
      <c r="I47" s="55">
        <f t="shared" si="3"/>
        <v>0</v>
      </c>
    </row>
    <row r="48" spans="1:9" ht="20.25">
      <c r="A48" s="91" t="s">
        <v>144</v>
      </c>
      <c r="B48" s="20" t="s">
        <v>83</v>
      </c>
      <c r="C48" s="102"/>
      <c r="D48" s="49">
        <f t="shared" si="1"/>
        <v>0</v>
      </c>
      <c r="E48" s="54">
        <v>0.302</v>
      </c>
      <c r="F48" s="49">
        <f>F36*E48</f>
        <v>0</v>
      </c>
      <c r="G48" s="50"/>
      <c r="H48" s="49">
        <f t="shared" si="2"/>
        <v>0</v>
      </c>
      <c r="I48" s="55">
        <f t="shared" si="3"/>
        <v>0</v>
      </c>
    </row>
    <row r="49" spans="1:9" ht="20.25">
      <c r="A49" s="91" t="s">
        <v>145</v>
      </c>
      <c r="B49" s="20" t="s">
        <v>84</v>
      </c>
      <c r="C49" s="102">
        <v>16.276</v>
      </c>
      <c r="D49" s="49">
        <f t="shared" si="1"/>
        <v>16.276</v>
      </c>
      <c r="E49" s="54">
        <v>0.302</v>
      </c>
      <c r="F49" s="49">
        <f>F39*E49</f>
        <v>17.056918928</v>
      </c>
      <c r="G49" s="50"/>
      <c r="H49" s="49">
        <f t="shared" si="2"/>
        <v>17.056918928</v>
      </c>
      <c r="I49" s="55">
        <f t="shared" si="3"/>
        <v>16.666459464</v>
      </c>
    </row>
    <row r="50" spans="1:9" ht="20.25">
      <c r="A50" s="91" t="s">
        <v>146</v>
      </c>
      <c r="B50" s="20" t="s">
        <v>85</v>
      </c>
      <c r="C50" s="102"/>
      <c r="D50" s="49">
        <f t="shared" si="1"/>
        <v>0</v>
      </c>
      <c r="E50" s="54">
        <v>0.302</v>
      </c>
      <c r="F50" s="49">
        <f>F42*E50</f>
        <v>0</v>
      </c>
      <c r="G50" s="50"/>
      <c r="H50" s="49">
        <f t="shared" si="2"/>
        <v>0</v>
      </c>
      <c r="I50" s="55">
        <f t="shared" si="3"/>
        <v>0</v>
      </c>
    </row>
    <row r="51" spans="1:9" s="39" customFormat="1" ht="20.25">
      <c r="A51" s="93" t="s">
        <v>147</v>
      </c>
      <c r="B51" s="43" t="s">
        <v>40</v>
      </c>
      <c r="C51" s="101"/>
      <c r="D51" s="48">
        <f t="shared" si="1"/>
        <v>0</v>
      </c>
      <c r="E51" s="48">
        <v>1.1</v>
      </c>
      <c r="F51" s="48">
        <f>D51*E51</f>
        <v>0</v>
      </c>
      <c r="G51" s="51"/>
      <c r="H51" s="48">
        <f t="shared" si="2"/>
        <v>0</v>
      </c>
      <c r="I51" s="78">
        <f t="shared" si="3"/>
        <v>0</v>
      </c>
    </row>
    <row r="52" spans="1:9" ht="20.25">
      <c r="A52" s="94" t="s">
        <v>148</v>
      </c>
      <c r="B52" s="23" t="s">
        <v>41</v>
      </c>
      <c r="C52" s="102"/>
      <c r="D52" s="49"/>
      <c r="E52" s="49"/>
      <c r="F52" s="49"/>
      <c r="G52" s="50"/>
      <c r="H52" s="49"/>
      <c r="I52" s="55"/>
    </row>
    <row r="53" spans="1:9" ht="20.25">
      <c r="A53" s="94" t="s">
        <v>149</v>
      </c>
      <c r="B53" s="23" t="s">
        <v>79</v>
      </c>
      <c r="C53" s="102"/>
      <c r="D53" s="49"/>
      <c r="E53" s="49"/>
      <c r="F53" s="49"/>
      <c r="G53" s="50"/>
      <c r="H53" s="49"/>
      <c r="I53" s="55"/>
    </row>
    <row r="54" spans="1:9" ht="20.25">
      <c r="A54" s="94" t="s">
        <v>150</v>
      </c>
      <c r="B54" s="23" t="s">
        <v>42</v>
      </c>
      <c r="C54" s="102"/>
      <c r="D54" s="49"/>
      <c r="E54" s="49"/>
      <c r="F54" s="49"/>
      <c r="G54" s="50"/>
      <c r="H54" s="49"/>
      <c r="I54" s="55"/>
    </row>
    <row r="55" spans="1:9" s="39" customFormat="1" ht="31.5">
      <c r="A55" s="90" t="s">
        <v>151</v>
      </c>
      <c r="B55" s="43" t="s">
        <v>43</v>
      </c>
      <c r="C55" s="101"/>
      <c r="D55" s="48">
        <f>C55</f>
        <v>0</v>
      </c>
      <c r="E55" s="48">
        <v>1.048</v>
      </c>
      <c r="F55" s="48">
        <f>D55*E55</f>
        <v>0</v>
      </c>
      <c r="G55" s="51"/>
      <c r="H55" s="48">
        <f>F55+G55</f>
        <v>0</v>
      </c>
      <c r="I55" s="78">
        <f>D55/$D$6*$D$106+H55/$H$6*$H$106</f>
        <v>0</v>
      </c>
    </row>
    <row r="56" spans="1:9" s="39" customFormat="1" ht="31.5">
      <c r="A56" s="90" t="s">
        <v>152</v>
      </c>
      <c r="B56" s="43" t="s">
        <v>44</v>
      </c>
      <c r="C56" s="101"/>
      <c r="D56" s="48">
        <f>C56</f>
        <v>0</v>
      </c>
      <c r="E56" s="48">
        <v>1.048</v>
      </c>
      <c r="F56" s="48">
        <f>D56*E56</f>
        <v>0</v>
      </c>
      <c r="G56" s="51"/>
      <c r="H56" s="48">
        <f>F56+G56</f>
        <v>0</v>
      </c>
      <c r="I56" s="78">
        <f>D56/$D$6*$D$106+H56/$H$6*$H$106</f>
        <v>0</v>
      </c>
    </row>
    <row r="57" spans="1:9" s="39" customFormat="1" ht="31.5">
      <c r="A57" s="90" t="s">
        <v>153</v>
      </c>
      <c r="B57" s="43" t="s">
        <v>45</v>
      </c>
      <c r="C57" s="101"/>
      <c r="D57" s="48">
        <f>C57</f>
        <v>0</v>
      </c>
      <c r="E57" s="48">
        <v>1.048</v>
      </c>
      <c r="F57" s="48">
        <f>D57*E57</f>
        <v>0</v>
      </c>
      <c r="G57" s="51"/>
      <c r="H57" s="48">
        <f>F57+G57</f>
        <v>0</v>
      </c>
      <c r="I57" s="78">
        <f>D57/$D$6*$D$106+H57/$H$6*$H$106</f>
        <v>0</v>
      </c>
    </row>
    <row r="58" spans="1:9" s="39" customFormat="1" ht="20.25">
      <c r="A58" s="90" t="s">
        <v>154</v>
      </c>
      <c r="B58" s="41" t="s">
        <v>155</v>
      </c>
      <c r="C58" s="101"/>
      <c r="D58" s="48">
        <f>C58</f>
        <v>0</v>
      </c>
      <c r="E58" s="48">
        <v>1.048</v>
      </c>
      <c r="F58" s="48">
        <f>D58*E58</f>
        <v>0</v>
      </c>
      <c r="G58" s="51"/>
      <c r="H58" s="48">
        <f>F58+G58</f>
        <v>0</v>
      </c>
      <c r="I58" s="78">
        <f>D58/$D$6*$D$106+H58/$H$6*$H$106</f>
        <v>0</v>
      </c>
    </row>
    <row r="59" spans="1:9" ht="20.25">
      <c r="A59" s="91" t="s">
        <v>156</v>
      </c>
      <c r="B59" s="17" t="s">
        <v>157</v>
      </c>
      <c r="C59" s="102"/>
      <c r="D59" s="49"/>
      <c r="E59" s="49"/>
      <c r="F59" s="49"/>
      <c r="G59" s="50"/>
      <c r="H59" s="49"/>
      <c r="I59" s="55"/>
    </row>
    <row r="60" spans="1:9" ht="20.25">
      <c r="A60" s="91" t="s">
        <v>158</v>
      </c>
      <c r="B60" s="17" t="s">
        <v>159</v>
      </c>
      <c r="C60" s="102"/>
      <c r="D60" s="49"/>
      <c r="E60" s="49"/>
      <c r="F60" s="49"/>
      <c r="G60" s="50"/>
      <c r="H60" s="49"/>
      <c r="I60" s="55"/>
    </row>
    <row r="61" spans="1:9" s="39" customFormat="1" ht="20.25">
      <c r="A61" s="90" t="s">
        <v>160</v>
      </c>
      <c r="B61" s="41" t="s">
        <v>161</v>
      </c>
      <c r="C61" s="101"/>
      <c r="D61" s="48">
        <f aca="true" t="shared" si="4" ref="D61:D70">C61</f>
        <v>0</v>
      </c>
      <c r="E61" s="48">
        <v>1.048</v>
      </c>
      <c r="F61" s="48">
        <f>D61*E61</f>
        <v>0</v>
      </c>
      <c r="G61" s="51"/>
      <c r="H61" s="48">
        <f>F61+G61</f>
        <v>0</v>
      </c>
      <c r="I61" s="78">
        <f>D61/$D$6*$D$106+H61/$H$6*$H$106</f>
        <v>0</v>
      </c>
    </row>
    <row r="62" spans="1:9" s="39" customFormat="1" ht="20.25">
      <c r="A62" s="90" t="s">
        <v>162</v>
      </c>
      <c r="B62" s="41" t="s">
        <v>163</v>
      </c>
      <c r="C62" s="101"/>
      <c r="D62" s="48">
        <f t="shared" si="4"/>
        <v>0</v>
      </c>
      <c r="E62" s="48">
        <v>1.048</v>
      </c>
      <c r="F62" s="48">
        <f>D62*E62</f>
        <v>0</v>
      </c>
      <c r="G62" s="51"/>
      <c r="H62" s="48">
        <f>F62+G62</f>
        <v>0</v>
      </c>
      <c r="I62" s="78">
        <f>D62/$D$6*$D$106+H62/$H$6*$H$106</f>
        <v>0</v>
      </c>
    </row>
    <row r="63" spans="1:9" s="39" customFormat="1" ht="20.25">
      <c r="A63" s="90" t="s">
        <v>164</v>
      </c>
      <c r="B63" s="41" t="s">
        <v>165</v>
      </c>
      <c r="C63" s="101"/>
      <c r="D63" s="48">
        <f t="shared" si="4"/>
        <v>0</v>
      </c>
      <c r="E63" s="48">
        <v>1.048</v>
      </c>
      <c r="F63" s="48">
        <f>D63*E63</f>
        <v>0</v>
      </c>
      <c r="G63" s="51"/>
      <c r="H63" s="48">
        <f>F63+G63</f>
        <v>0</v>
      </c>
      <c r="I63" s="78">
        <f>D63/$D$6*$D$106+H63/$H$6*$H$106</f>
        <v>0</v>
      </c>
    </row>
    <row r="64" spans="1:9" s="39" customFormat="1" ht="20.25">
      <c r="A64" s="90" t="s">
        <v>166</v>
      </c>
      <c r="B64" s="41" t="s">
        <v>167</v>
      </c>
      <c r="C64" s="101"/>
      <c r="D64" s="48">
        <f t="shared" si="4"/>
        <v>0</v>
      </c>
      <c r="E64" s="48">
        <v>1.048</v>
      </c>
      <c r="F64" s="48">
        <f>D64*E64</f>
        <v>0</v>
      </c>
      <c r="G64" s="51">
        <f>G65+G66+G67+G68+G69+G70+G71+G72+G73</f>
        <v>0</v>
      </c>
      <c r="H64" s="48">
        <f>H65+H66+H67+H68+H69+H70+H71+H72+H73</f>
        <v>0</v>
      </c>
      <c r="I64" s="78">
        <f>I65+I66+I67+I68+I69+I70+I71+I72+I73</f>
        <v>0</v>
      </c>
    </row>
    <row r="65" spans="1:9" ht="20.25">
      <c r="A65" s="91" t="s">
        <v>168</v>
      </c>
      <c r="B65" s="17" t="s">
        <v>169</v>
      </c>
      <c r="C65" s="102"/>
      <c r="D65" s="49">
        <f t="shared" si="4"/>
        <v>0</v>
      </c>
      <c r="E65" s="49"/>
      <c r="F65" s="49">
        <f aca="true" t="shared" si="5" ref="F65:F79">D65*E65</f>
        <v>0</v>
      </c>
      <c r="G65" s="50"/>
      <c r="H65" s="49">
        <f>F65+G65</f>
        <v>0</v>
      </c>
      <c r="I65" s="55">
        <f aca="true" t="shared" si="6" ref="I65:I73">D65/$D$6*$D$106+H65/$H$6*$H$106</f>
        <v>0</v>
      </c>
    </row>
    <row r="66" spans="1:9" ht="20.25">
      <c r="A66" s="91" t="s">
        <v>170</v>
      </c>
      <c r="B66" s="17" t="s">
        <v>171</v>
      </c>
      <c r="C66" s="102"/>
      <c r="D66" s="49">
        <f t="shared" si="4"/>
        <v>0</v>
      </c>
      <c r="E66" s="49"/>
      <c r="F66" s="49">
        <f t="shared" si="5"/>
        <v>0</v>
      </c>
      <c r="G66" s="50"/>
      <c r="H66" s="49">
        <f aca="true" t="shared" si="7" ref="H66:H79">F66+G66</f>
        <v>0</v>
      </c>
      <c r="I66" s="55">
        <f t="shared" si="6"/>
        <v>0</v>
      </c>
    </row>
    <row r="67" spans="1:9" ht="20.25">
      <c r="A67" s="91" t="s">
        <v>172</v>
      </c>
      <c r="B67" s="17" t="s">
        <v>173</v>
      </c>
      <c r="C67" s="102"/>
      <c r="D67" s="49">
        <f t="shared" si="4"/>
        <v>0</v>
      </c>
      <c r="E67" s="49"/>
      <c r="F67" s="49">
        <f t="shared" si="5"/>
        <v>0</v>
      </c>
      <c r="G67" s="50"/>
      <c r="H67" s="49">
        <f t="shared" si="7"/>
        <v>0</v>
      </c>
      <c r="I67" s="55">
        <f t="shared" si="6"/>
        <v>0</v>
      </c>
    </row>
    <row r="68" spans="1:9" ht="20.25">
      <c r="A68" s="91" t="s">
        <v>174</v>
      </c>
      <c r="B68" s="17" t="s">
        <v>175</v>
      </c>
      <c r="C68" s="102"/>
      <c r="D68" s="49">
        <f t="shared" si="4"/>
        <v>0</v>
      </c>
      <c r="E68" s="49"/>
      <c r="F68" s="49">
        <f t="shared" si="5"/>
        <v>0</v>
      </c>
      <c r="G68" s="50"/>
      <c r="H68" s="49">
        <f t="shared" si="7"/>
        <v>0</v>
      </c>
      <c r="I68" s="55">
        <f t="shared" si="6"/>
        <v>0</v>
      </c>
    </row>
    <row r="69" spans="1:9" ht="20.25">
      <c r="A69" s="91" t="s">
        <v>176</v>
      </c>
      <c r="B69" s="17" t="s">
        <v>177</v>
      </c>
      <c r="C69" s="102"/>
      <c r="D69" s="49">
        <f t="shared" si="4"/>
        <v>0</v>
      </c>
      <c r="E69" s="49"/>
      <c r="F69" s="49">
        <f t="shared" si="5"/>
        <v>0</v>
      </c>
      <c r="G69" s="50"/>
      <c r="H69" s="49">
        <f t="shared" si="7"/>
        <v>0</v>
      </c>
      <c r="I69" s="55">
        <f t="shared" si="6"/>
        <v>0</v>
      </c>
    </row>
    <row r="70" spans="1:9" ht="20.25">
      <c r="A70" s="91" t="s">
        <v>178</v>
      </c>
      <c r="B70" s="17" t="s">
        <v>179</v>
      </c>
      <c r="C70" s="102"/>
      <c r="D70" s="49">
        <f t="shared" si="4"/>
        <v>0</v>
      </c>
      <c r="E70" s="49"/>
      <c r="F70" s="49">
        <f t="shared" si="5"/>
        <v>0</v>
      </c>
      <c r="G70" s="50"/>
      <c r="H70" s="49">
        <f t="shared" si="7"/>
        <v>0</v>
      </c>
      <c r="I70" s="55">
        <f t="shared" si="6"/>
        <v>0</v>
      </c>
    </row>
    <row r="71" spans="1:9" ht="20.25">
      <c r="A71" s="91" t="s">
        <v>180</v>
      </c>
      <c r="B71" s="17" t="s">
        <v>181</v>
      </c>
      <c r="C71" s="102"/>
      <c r="D71" s="49">
        <f aca="true" t="shared" si="8" ref="D71:D89">C71</f>
        <v>0</v>
      </c>
      <c r="E71" s="49"/>
      <c r="F71" s="49">
        <f t="shared" si="5"/>
        <v>0</v>
      </c>
      <c r="G71" s="50"/>
      <c r="H71" s="49">
        <f t="shared" si="7"/>
        <v>0</v>
      </c>
      <c r="I71" s="55">
        <f t="shared" si="6"/>
        <v>0</v>
      </c>
    </row>
    <row r="72" spans="1:9" ht="20.25">
      <c r="A72" s="91" t="s">
        <v>182</v>
      </c>
      <c r="B72" s="17" t="s">
        <v>183</v>
      </c>
      <c r="C72" s="102"/>
      <c r="D72" s="49">
        <f t="shared" si="8"/>
        <v>0</v>
      </c>
      <c r="E72" s="49"/>
      <c r="F72" s="49">
        <f t="shared" si="5"/>
        <v>0</v>
      </c>
      <c r="G72" s="50"/>
      <c r="H72" s="49">
        <f t="shared" si="7"/>
        <v>0</v>
      </c>
      <c r="I72" s="55">
        <f t="shared" si="6"/>
        <v>0</v>
      </c>
    </row>
    <row r="73" spans="1:9" ht="20.25">
      <c r="A73" s="91" t="s">
        <v>184</v>
      </c>
      <c r="B73" s="17" t="s">
        <v>185</v>
      </c>
      <c r="C73" s="102"/>
      <c r="D73" s="49">
        <f t="shared" si="8"/>
        <v>0</v>
      </c>
      <c r="E73" s="49">
        <v>1.048</v>
      </c>
      <c r="F73" s="49">
        <f t="shared" si="5"/>
        <v>0</v>
      </c>
      <c r="G73" s="50"/>
      <c r="H73" s="49">
        <f t="shared" si="7"/>
        <v>0</v>
      </c>
      <c r="I73" s="55">
        <f t="shared" si="6"/>
        <v>0</v>
      </c>
    </row>
    <row r="74" spans="1:9" s="39" customFormat="1" ht="20.25">
      <c r="A74" s="90" t="s">
        <v>186</v>
      </c>
      <c r="B74" s="44" t="s">
        <v>187</v>
      </c>
      <c r="C74" s="101">
        <f>C75+C76+C77+C78+C79</f>
        <v>20.58</v>
      </c>
      <c r="D74" s="48">
        <f t="shared" si="8"/>
        <v>20.58</v>
      </c>
      <c r="E74" s="48">
        <f>F74/D74</f>
        <v>0.9232264334305151</v>
      </c>
      <c r="F74" s="48">
        <f>F75+F76+F77+F78+F79</f>
        <v>19</v>
      </c>
      <c r="G74" s="48">
        <f>G75+G76+G77+G78+G79</f>
        <v>0</v>
      </c>
      <c r="H74" s="48">
        <f>H75+H76+H77+H78+H79</f>
        <v>19</v>
      </c>
      <c r="I74" s="78">
        <f>I75+I76+I77+I78+I79</f>
        <v>19.79</v>
      </c>
    </row>
    <row r="75" spans="1:9" ht="20.25">
      <c r="A75" s="91" t="s">
        <v>188</v>
      </c>
      <c r="B75" s="24" t="s">
        <v>88</v>
      </c>
      <c r="C75" s="102"/>
      <c r="D75" s="49">
        <f t="shared" si="8"/>
        <v>0</v>
      </c>
      <c r="E75" s="49">
        <v>1</v>
      </c>
      <c r="F75" s="49">
        <f t="shared" si="5"/>
        <v>0</v>
      </c>
      <c r="G75" s="50"/>
      <c r="H75" s="49">
        <f>F75+G75</f>
        <v>0</v>
      </c>
      <c r="I75" s="55">
        <f>D75/$D$6*$D$106+H75/$H$6*$H$106</f>
        <v>0</v>
      </c>
    </row>
    <row r="76" spans="1:9" ht="20.25">
      <c r="A76" s="91" t="s">
        <v>189</v>
      </c>
      <c r="B76" s="24" t="s">
        <v>190</v>
      </c>
      <c r="C76" s="102"/>
      <c r="D76" s="49">
        <f t="shared" si="8"/>
        <v>0</v>
      </c>
      <c r="E76" s="49">
        <v>1</v>
      </c>
      <c r="F76" s="49">
        <f>D76*E76</f>
        <v>0</v>
      </c>
      <c r="G76" s="50"/>
      <c r="H76" s="49">
        <f t="shared" si="7"/>
        <v>0</v>
      </c>
      <c r="I76" s="55">
        <f>D76/$D$6*$D$106+H76/$H$6*$H$106</f>
        <v>0</v>
      </c>
    </row>
    <row r="77" spans="1:9" ht="20.25">
      <c r="A77" s="91" t="s">
        <v>191</v>
      </c>
      <c r="B77" s="17" t="s">
        <v>19</v>
      </c>
      <c r="C77" s="102"/>
      <c r="D77" s="49">
        <f t="shared" si="8"/>
        <v>0</v>
      </c>
      <c r="E77" s="49">
        <v>1</v>
      </c>
      <c r="F77" s="49">
        <f t="shared" si="5"/>
        <v>0</v>
      </c>
      <c r="G77" s="50"/>
      <c r="H77" s="49">
        <f t="shared" si="7"/>
        <v>0</v>
      </c>
      <c r="I77" s="55">
        <f>D77/$D$6*$D$106+H77/$H$6*$H$106</f>
        <v>0</v>
      </c>
    </row>
    <row r="78" spans="1:9" ht="31.5">
      <c r="A78" s="91" t="s">
        <v>192</v>
      </c>
      <c r="B78" s="17" t="s">
        <v>193</v>
      </c>
      <c r="C78" s="102">
        <v>20.58</v>
      </c>
      <c r="D78" s="49">
        <f t="shared" si="8"/>
        <v>20.58</v>
      </c>
      <c r="E78" s="49">
        <f>F78/D78</f>
        <v>0.9232264334305151</v>
      </c>
      <c r="F78" s="49">
        <v>19</v>
      </c>
      <c r="G78" s="50"/>
      <c r="H78" s="49">
        <f t="shared" si="7"/>
        <v>19</v>
      </c>
      <c r="I78" s="55">
        <f>D78/$D$6*$D$106+H78/$H$6*$H$106</f>
        <v>19.79</v>
      </c>
    </row>
    <row r="79" spans="1:9" ht="20.25">
      <c r="A79" s="91" t="s">
        <v>194</v>
      </c>
      <c r="B79" s="17" t="s">
        <v>195</v>
      </c>
      <c r="C79" s="102"/>
      <c r="D79" s="49">
        <f t="shared" si="8"/>
        <v>0</v>
      </c>
      <c r="E79" s="49">
        <v>1</v>
      </c>
      <c r="F79" s="49">
        <f t="shared" si="5"/>
        <v>0</v>
      </c>
      <c r="G79" s="50"/>
      <c r="H79" s="49">
        <f t="shared" si="7"/>
        <v>0</v>
      </c>
      <c r="I79" s="55">
        <f>D79/$D$6*$D$106+H79/$H$6*$H$106</f>
        <v>0</v>
      </c>
    </row>
    <row r="80" spans="1:9" s="39" customFormat="1" ht="20.25">
      <c r="A80" s="90" t="s">
        <v>1</v>
      </c>
      <c r="B80" s="40" t="s">
        <v>15</v>
      </c>
      <c r="C80" s="101">
        <f>C81+C83+C84+C85+C86</f>
        <v>0</v>
      </c>
      <c r="D80" s="48">
        <f t="shared" si="8"/>
        <v>0</v>
      </c>
      <c r="E80" s="48"/>
      <c r="F80" s="48">
        <f>F82+F83+F84+F85+F88+F89</f>
        <v>0</v>
      </c>
      <c r="G80" s="48">
        <f>G82+G83+G84+G85+G88+G89</f>
        <v>0</v>
      </c>
      <c r="H80" s="48">
        <f>H82+H83+H84+H85+H88+H89</f>
        <v>0</v>
      </c>
      <c r="I80" s="78">
        <f>I82+I83+I84+I85+I88+I89</f>
        <v>0</v>
      </c>
    </row>
    <row r="81" spans="1:9" ht="20.25">
      <c r="A81" s="91" t="s">
        <v>3</v>
      </c>
      <c r="B81" s="15" t="s">
        <v>196</v>
      </c>
      <c r="C81" s="102"/>
      <c r="D81" s="49">
        <f t="shared" si="8"/>
        <v>0</v>
      </c>
      <c r="E81" s="49"/>
      <c r="F81" s="55"/>
      <c r="G81" s="50"/>
      <c r="H81" s="55"/>
      <c r="I81" s="55"/>
    </row>
    <row r="82" spans="1:9" ht="20.25">
      <c r="A82" s="91" t="s">
        <v>23</v>
      </c>
      <c r="B82" s="17" t="s">
        <v>197</v>
      </c>
      <c r="C82" s="102"/>
      <c r="D82" s="49">
        <f t="shared" si="8"/>
        <v>0</v>
      </c>
      <c r="E82" s="49">
        <v>1.048</v>
      </c>
      <c r="F82" s="49">
        <f aca="true" t="shared" si="9" ref="F82:F88">D82*E82</f>
        <v>0</v>
      </c>
      <c r="G82" s="50"/>
      <c r="H82" s="49">
        <f aca="true" t="shared" si="10" ref="H82:H89">F82+G82</f>
        <v>0</v>
      </c>
      <c r="I82" s="55">
        <f aca="true" t="shared" si="11" ref="I82:I89">D82/$D$6*$D$106+H82/$H$6*$H$106</f>
        <v>0</v>
      </c>
    </row>
    <row r="83" spans="1:9" ht="20.25">
      <c r="A83" s="91" t="s">
        <v>4</v>
      </c>
      <c r="B83" s="15" t="s">
        <v>16</v>
      </c>
      <c r="C83" s="102"/>
      <c r="D83" s="49">
        <f t="shared" si="8"/>
        <v>0</v>
      </c>
      <c r="E83" s="49">
        <v>1.048</v>
      </c>
      <c r="F83" s="49">
        <f t="shared" si="9"/>
        <v>0</v>
      </c>
      <c r="G83" s="50"/>
      <c r="H83" s="49">
        <f t="shared" si="10"/>
        <v>0</v>
      </c>
      <c r="I83" s="55">
        <f t="shared" si="11"/>
        <v>0</v>
      </c>
    </row>
    <row r="84" spans="1:9" ht="20.25">
      <c r="A84" s="91" t="s">
        <v>5</v>
      </c>
      <c r="B84" s="15" t="s">
        <v>17</v>
      </c>
      <c r="C84" s="102"/>
      <c r="D84" s="49">
        <f t="shared" si="8"/>
        <v>0</v>
      </c>
      <c r="E84" s="49">
        <v>1.048</v>
      </c>
      <c r="F84" s="49">
        <f t="shared" si="9"/>
        <v>0</v>
      </c>
      <c r="G84" s="50"/>
      <c r="H84" s="49">
        <f>F84+G84</f>
        <v>0</v>
      </c>
      <c r="I84" s="55">
        <f t="shared" si="11"/>
        <v>0</v>
      </c>
    </row>
    <row r="85" spans="1:9" ht="20.25">
      <c r="A85" s="91" t="s">
        <v>6</v>
      </c>
      <c r="B85" s="15" t="s">
        <v>18</v>
      </c>
      <c r="C85" s="102"/>
      <c r="D85" s="49">
        <f t="shared" si="8"/>
        <v>0</v>
      </c>
      <c r="E85" s="49">
        <v>1.048</v>
      </c>
      <c r="F85" s="49">
        <f t="shared" si="9"/>
        <v>0</v>
      </c>
      <c r="G85" s="50"/>
      <c r="H85" s="49">
        <f t="shared" si="10"/>
        <v>0</v>
      </c>
      <c r="I85" s="55">
        <f t="shared" si="11"/>
        <v>0</v>
      </c>
    </row>
    <row r="86" spans="1:9" ht="20.25">
      <c r="A86" s="91" t="s">
        <v>7</v>
      </c>
      <c r="B86" s="15" t="s">
        <v>198</v>
      </c>
      <c r="C86" s="102"/>
      <c r="D86" s="49">
        <f t="shared" si="8"/>
        <v>0</v>
      </c>
      <c r="E86" s="49">
        <v>1</v>
      </c>
      <c r="F86" s="49">
        <f t="shared" si="9"/>
        <v>0</v>
      </c>
      <c r="G86" s="50"/>
      <c r="H86" s="49">
        <f t="shared" si="10"/>
        <v>0</v>
      </c>
      <c r="I86" s="55">
        <f t="shared" si="11"/>
        <v>0</v>
      </c>
    </row>
    <row r="87" spans="1:9" ht="20.25">
      <c r="A87" s="91" t="s">
        <v>199</v>
      </c>
      <c r="B87" s="17" t="s">
        <v>200</v>
      </c>
      <c r="C87" s="102"/>
      <c r="D87" s="49">
        <f>C87</f>
        <v>0</v>
      </c>
      <c r="E87" s="49">
        <v>1</v>
      </c>
      <c r="F87" s="49">
        <f t="shared" si="9"/>
        <v>0</v>
      </c>
      <c r="G87" s="79"/>
      <c r="H87" s="49">
        <f t="shared" si="10"/>
        <v>0</v>
      </c>
      <c r="I87" s="55">
        <f t="shared" si="11"/>
        <v>0</v>
      </c>
    </row>
    <row r="88" spans="1:9" ht="20.25">
      <c r="A88" s="91" t="s">
        <v>201</v>
      </c>
      <c r="B88" s="25" t="s">
        <v>202</v>
      </c>
      <c r="C88" s="102"/>
      <c r="D88" s="49">
        <f t="shared" si="8"/>
        <v>0</v>
      </c>
      <c r="E88" s="49">
        <v>1</v>
      </c>
      <c r="F88" s="49">
        <f t="shared" si="9"/>
        <v>0</v>
      </c>
      <c r="G88" s="79"/>
      <c r="H88" s="49">
        <f t="shared" si="10"/>
        <v>0</v>
      </c>
      <c r="I88" s="55">
        <f t="shared" si="11"/>
        <v>0</v>
      </c>
    </row>
    <row r="89" spans="1:9" ht="20.25">
      <c r="A89" s="91" t="s">
        <v>203</v>
      </c>
      <c r="B89" s="17" t="s">
        <v>204</v>
      </c>
      <c r="C89" s="102"/>
      <c r="D89" s="49">
        <f t="shared" si="8"/>
        <v>0</v>
      </c>
      <c r="E89" s="49">
        <v>1</v>
      </c>
      <c r="F89" s="49">
        <f>D89*E89</f>
        <v>0</v>
      </c>
      <c r="G89" s="50"/>
      <c r="H89" s="49">
        <f t="shared" si="10"/>
        <v>0</v>
      </c>
      <c r="I89" s="55">
        <f t="shared" si="11"/>
        <v>0</v>
      </c>
    </row>
    <row r="90" spans="1:9" s="39" customFormat="1" ht="20.25">
      <c r="A90" s="90" t="s">
        <v>2</v>
      </c>
      <c r="B90" s="41" t="s">
        <v>205</v>
      </c>
      <c r="C90" s="101"/>
      <c r="D90" s="51"/>
      <c r="E90" s="51"/>
      <c r="F90" s="51"/>
      <c r="G90" s="51"/>
      <c r="H90" s="51"/>
      <c r="I90" s="98"/>
    </row>
    <row r="91" spans="1:9" ht="20.25">
      <c r="A91" s="95" t="s">
        <v>69</v>
      </c>
      <c r="B91" s="19" t="s">
        <v>68</v>
      </c>
      <c r="C91" s="102"/>
      <c r="D91" s="57"/>
      <c r="E91" s="57"/>
      <c r="F91" s="57"/>
      <c r="G91" s="57"/>
      <c r="H91" s="57"/>
      <c r="I91" s="99"/>
    </row>
    <row r="92" spans="1:9" ht="20.25">
      <c r="A92" s="91" t="s">
        <v>8</v>
      </c>
      <c r="B92" s="24" t="s">
        <v>13</v>
      </c>
      <c r="C92" s="102"/>
      <c r="D92" s="57"/>
      <c r="E92" s="57"/>
      <c r="F92" s="57"/>
      <c r="G92" s="57"/>
      <c r="H92" s="57"/>
      <c r="I92" s="99"/>
    </row>
    <row r="93" spans="1:9" ht="31.5">
      <c r="A93" s="91" t="s">
        <v>9</v>
      </c>
      <c r="B93" s="24" t="s">
        <v>206</v>
      </c>
      <c r="C93" s="102"/>
      <c r="D93" s="57"/>
      <c r="E93" s="57"/>
      <c r="F93" s="57"/>
      <c r="G93" s="57"/>
      <c r="H93" s="57"/>
      <c r="I93" s="99"/>
    </row>
    <row r="94" spans="1:9" ht="31.5">
      <c r="A94" s="91" t="s">
        <v>101</v>
      </c>
      <c r="B94" s="24" t="s">
        <v>207</v>
      </c>
      <c r="C94" s="102"/>
      <c r="D94" s="57"/>
      <c r="E94" s="57"/>
      <c r="F94" s="57"/>
      <c r="G94" s="57"/>
      <c r="H94" s="57"/>
      <c r="I94" s="99"/>
    </row>
    <row r="95" spans="1:9" s="39" customFormat="1" ht="20.25">
      <c r="A95" s="90" t="s">
        <v>10</v>
      </c>
      <c r="B95" s="45" t="s">
        <v>14</v>
      </c>
      <c r="C95" s="101"/>
      <c r="D95" s="51"/>
      <c r="E95" s="58"/>
      <c r="F95" s="58"/>
      <c r="G95" s="58"/>
      <c r="H95" s="58"/>
      <c r="I95" s="100"/>
    </row>
    <row r="96" spans="1:9" ht="20.25">
      <c r="A96" s="91" t="s">
        <v>102</v>
      </c>
      <c r="B96" s="16" t="s">
        <v>208</v>
      </c>
      <c r="C96" s="59"/>
      <c r="D96" s="57"/>
      <c r="E96" s="57"/>
      <c r="F96" s="57"/>
      <c r="G96" s="57"/>
      <c r="H96" s="57"/>
      <c r="I96" s="99"/>
    </row>
    <row r="97" spans="1:9" s="39" customFormat="1" ht="20.25">
      <c r="A97" s="90" t="s">
        <v>80</v>
      </c>
      <c r="B97" s="40" t="s">
        <v>95</v>
      </c>
      <c r="C97" s="60">
        <f>C8+C80+C90-C95</f>
        <v>584.291</v>
      </c>
      <c r="D97" s="60">
        <f>C97</f>
        <v>584.291</v>
      </c>
      <c r="E97" s="48"/>
      <c r="F97" s="60">
        <f>F8+F80+F90-F95</f>
        <v>613.3985232800001</v>
      </c>
      <c r="G97" s="60">
        <f>G8+G80+G90-G95</f>
        <v>0</v>
      </c>
      <c r="H97" s="60">
        <f>H8+H80+H90-H95</f>
        <v>613.3985232800001</v>
      </c>
      <c r="I97" s="60">
        <f>I8+I80+I90-I95</f>
        <v>598.8447616399999</v>
      </c>
    </row>
    <row r="98" spans="1:9" s="39" customFormat="1" ht="20.25">
      <c r="A98" s="90" t="s">
        <v>86</v>
      </c>
      <c r="B98" s="40" t="s">
        <v>96</v>
      </c>
      <c r="C98" s="60">
        <f>C97*J5</f>
        <v>584.291</v>
      </c>
      <c r="D98" s="60">
        <f>C98</f>
        <v>584.291</v>
      </c>
      <c r="E98" s="48"/>
      <c r="F98" s="60">
        <f>F97*J5</f>
        <v>613.3985232800001</v>
      </c>
      <c r="G98" s="60">
        <f>G97*J5</f>
        <v>0</v>
      </c>
      <c r="H98" s="60">
        <f>H97*J5</f>
        <v>613.3985232800001</v>
      </c>
      <c r="I98" s="60">
        <f>I97*J5</f>
        <v>598.8447616399999</v>
      </c>
    </row>
    <row r="99" spans="1:9" s="39" customFormat="1" ht="20.25">
      <c r="A99" s="90" t="s">
        <v>87</v>
      </c>
      <c r="B99" s="40" t="s">
        <v>209</v>
      </c>
      <c r="C99" s="61"/>
      <c r="D99" s="48">
        <f>C99</f>
        <v>0</v>
      </c>
      <c r="E99" s="48">
        <v>1.04</v>
      </c>
      <c r="F99" s="48">
        <f>C99*E99</f>
        <v>0</v>
      </c>
      <c r="G99" s="51"/>
      <c r="H99" s="48">
        <f>F99+G99</f>
        <v>0</v>
      </c>
      <c r="I99" s="75"/>
    </row>
    <row r="100" spans="1:9" s="39" customFormat="1" ht="20.25">
      <c r="A100" s="90" t="s">
        <v>12</v>
      </c>
      <c r="B100" s="40" t="s">
        <v>210</v>
      </c>
      <c r="C100" s="61"/>
      <c r="D100" s="48">
        <f>C100</f>
        <v>0</v>
      </c>
      <c r="E100" s="48">
        <v>1.04</v>
      </c>
      <c r="F100" s="48">
        <f>C100*E100</f>
        <v>0</v>
      </c>
      <c r="G100" s="51"/>
      <c r="H100" s="48">
        <f>F100+G100</f>
        <v>0</v>
      </c>
      <c r="I100" s="75"/>
    </row>
    <row r="101" spans="1:9" s="39" customFormat="1" ht="20.25">
      <c r="A101" s="90" t="s">
        <v>90</v>
      </c>
      <c r="B101" s="40" t="s">
        <v>97</v>
      </c>
      <c r="C101" s="61"/>
      <c r="D101" s="58"/>
      <c r="E101" s="58"/>
      <c r="F101" s="58"/>
      <c r="G101" s="58"/>
      <c r="H101" s="58"/>
      <c r="I101" s="75"/>
    </row>
    <row r="102" spans="2:9" s="29" customFormat="1" ht="20.25">
      <c r="B102" s="30" t="s">
        <v>55</v>
      </c>
      <c r="C102" s="31">
        <f>C97/C6</f>
        <v>33.10055517788353</v>
      </c>
      <c r="D102" s="31">
        <f>D97/D6</f>
        <v>33.10055517788353</v>
      </c>
      <c r="E102" s="32"/>
      <c r="F102" s="31">
        <f>F97/F6</f>
        <v>34.74951978699298</v>
      </c>
      <c r="G102" s="62" t="s">
        <v>56</v>
      </c>
      <c r="H102" s="67">
        <f>H97/H6</f>
        <v>34.74951978699298</v>
      </c>
      <c r="I102" s="70" t="s">
        <v>56</v>
      </c>
    </row>
    <row r="103" spans="2:9" s="29" customFormat="1" ht="20.25">
      <c r="B103" s="30" t="s">
        <v>57</v>
      </c>
      <c r="C103" s="31">
        <f>C102*J5</f>
        <v>33.10055517788353</v>
      </c>
      <c r="D103" s="31">
        <f>D102*J5</f>
        <v>33.10055517788353</v>
      </c>
      <c r="E103" s="32"/>
      <c r="F103" s="31">
        <f>F102*J5</f>
        <v>34.74951978699298</v>
      </c>
      <c r="G103" s="62" t="s">
        <v>56</v>
      </c>
      <c r="H103" s="67">
        <f>H102*J5</f>
        <v>34.74951978699298</v>
      </c>
      <c r="I103" s="70" t="s">
        <v>56</v>
      </c>
    </row>
    <row r="104" spans="1:9" s="29" customFormat="1" ht="20.25">
      <c r="A104" s="33"/>
      <c r="B104" s="34" t="s">
        <v>58</v>
      </c>
      <c r="C104" s="63" t="s">
        <v>56</v>
      </c>
      <c r="D104" s="35">
        <f>D102/C102*100</f>
        <v>100</v>
      </c>
      <c r="E104" s="63" t="s">
        <v>56</v>
      </c>
      <c r="F104" s="35">
        <f>F102/C102*100</f>
        <v>104.98168263416687</v>
      </c>
      <c r="G104" s="63" t="s">
        <v>56</v>
      </c>
      <c r="H104" s="68">
        <f>H102/C102*100</f>
        <v>104.98168263416687</v>
      </c>
      <c r="I104" s="70" t="s">
        <v>56</v>
      </c>
    </row>
    <row r="105" spans="1:9" s="29" customFormat="1" ht="20.25">
      <c r="A105" s="33"/>
      <c r="B105" s="64" t="s">
        <v>59</v>
      </c>
      <c r="C105" s="65" t="s">
        <v>56</v>
      </c>
      <c r="D105" s="66">
        <f>D103/C103*100</f>
        <v>100</v>
      </c>
      <c r="E105" s="65" t="s">
        <v>56</v>
      </c>
      <c r="F105" s="66">
        <f>F103/C103*100</f>
        <v>104.98168263416687</v>
      </c>
      <c r="G105" s="65" t="s">
        <v>56</v>
      </c>
      <c r="H105" s="69">
        <f>H103/C103*100</f>
        <v>104.98168263416687</v>
      </c>
      <c r="I105" s="70" t="s">
        <v>56</v>
      </c>
    </row>
    <row r="106" spans="1:9" s="29" customFormat="1" ht="16.5" customHeight="1">
      <c r="A106" s="90">
        <v>12</v>
      </c>
      <c r="B106" s="30" t="s">
        <v>62</v>
      </c>
      <c r="C106" s="71" t="s">
        <v>56</v>
      </c>
      <c r="D106" s="71">
        <f>D6/2</f>
        <v>8.826</v>
      </c>
      <c r="E106" s="71" t="s">
        <v>56</v>
      </c>
      <c r="F106" s="71" t="s">
        <v>56</v>
      </c>
      <c r="G106" s="71" t="s">
        <v>56</v>
      </c>
      <c r="H106" s="71">
        <f>H6/2</f>
        <v>8.826</v>
      </c>
      <c r="I106" s="72">
        <f>I6-H6</f>
        <v>0</v>
      </c>
    </row>
    <row r="107" spans="1:9" s="2" customFormat="1" ht="5.25" customHeight="1">
      <c r="A107" s="36"/>
      <c r="B107" s="37"/>
      <c r="C107" s="56"/>
      <c r="D107" s="3"/>
      <c r="E107" s="3"/>
      <c r="F107" s="3"/>
      <c r="G107" s="3"/>
      <c r="H107" s="3"/>
      <c r="I107" s="76"/>
    </row>
    <row r="108" spans="1:9" s="2" customFormat="1" ht="15.75">
      <c r="A108" s="33" t="s">
        <v>64</v>
      </c>
      <c r="B108" s="37"/>
      <c r="C108" s="56"/>
      <c r="D108" s="3"/>
      <c r="E108" s="3"/>
      <c r="F108" s="3"/>
      <c r="G108" s="3"/>
      <c r="H108" s="3"/>
      <c r="I108" s="76"/>
    </row>
    <row r="109" spans="1:9" s="2" customFormat="1" ht="15.75">
      <c r="A109" s="29" t="s">
        <v>65</v>
      </c>
      <c r="B109" s="37"/>
      <c r="C109" s="56"/>
      <c r="D109" s="3"/>
      <c r="E109" s="3"/>
      <c r="F109" s="3"/>
      <c r="G109" s="3"/>
      <c r="H109" s="3"/>
      <c r="I109" s="76"/>
    </row>
    <row r="110" spans="1:9" s="2" customFormat="1" ht="15.75">
      <c r="A110" s="29" t="s">
        <v>211</v>
      </c>
      <c r="B110" s="37"/>
      <c r="C110" s="56"/>
      <c r="D110" s="3"/>
      <c r="E110" s="3"/>
      <c r="F110" s="3"/>
      <c r="G110" s="3"/>
      <c r="H110" s="3"/>
      <c r="I110" s="76"/>
    </row>
    <row r="111" ht="15.75">
      <c r="A111" s="29" t="s">
        <v>66</v>
      </c>
    </row>
    <row r="112" ht="15.75">
      <c r="A112" s="46" t="s">
        <v>61</v>
      </c>
    </row>
  </sheetData>
  <sheetProtection formatColumns="0" formatRows="0"/>
  <printOptions/>
  <pageMargins left="0.19" right="0.18" top="0.24" bottom="0.28" header="0.19" footer="0.28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Windows User</cp:lastModifiedBy>
  <cp:lastPrinted>2013-12-27T05:13:06Z</cp:lastPrinted>
  <dcterms:created xsi:type="dcterms:W3CDTF">2013-05-08T03:22:12Z</dcterms:created>
  <dcterms:modified xsi:type="dcterms:W3CDTF">2013-12-27T05:13:49Z</dcterms:modified>
  <cp:category/>
  <cp:version/>
  <cp:contentType/>
  <cp:contentStatus/>
</cp:coreProperties>
</file>